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230" tabRatio="396" firstSheet="1" activeTab="2"/>
  </bookViews>
  <sheets>
    <sheet name="ІІІ етап office2016" sheetId="1" r:id="rId1"/>
    <sheet name="колонтитули" sheetId="2" r:id="rId2"/>
    <sheet name="відбір" sheetId="3" r:id="rId3"/>
    <sheet name="1" sheetId="4" r:id="rId4"/>
    <sheet name="2" sheetId="5" r:id="rId5"/>
    <sheet name="3" sheetId="6" r:id="rId6"/>
    <sheet name="4" sheetId="7" r:id="rId7"/>
  </sheets>
  <definedNames>
    <definedName name="_xlnm._FilterDatabase" localSheetId="0" hidden="1">'ІІІ етап office2016'!$A$1:$DY$128</definedName>
    <definedName name="_xlnm.Print_Area" localSheetId="0">'ІІІ етап office2016'!$A$1:$F$125</definedName>
  </definedNames>
  <calcPr fullCalcOnLoad="1"/>
</workbook>
</file>

<file path=xl/comments1.xml><?xml version="1.0" encoding="utf-8"?>
<comments xmlns="http://schemas.openxmlformats.org/spreadsheetml/2006/main">
  <authors>
    <author>adm</author>
    <author>Chief</author>
    <author>Гость</author>
    <author>User</author>
  </authors>
  <commentList>
    <comment ref="C33" authorId="0">
      <text>
        <r>
          <rPr>
            <sz val="12"/>
            <rFont val="Tahoma"/>
            <family val="2"/>
          </rPr>
          <t>СШ</t>
        </r>
      </text>
    </comment>
    <comment ref="C104" authorId="0">
      <text>
        <r>
          <rPr>
            <sz val="12"/>
            <rFont val="Tahoma"/>
            <family val="2"/>
          </rPr>
          <t>СШ</t>
        </r>
      </text>
    </comment>
    <comment ref="C124" authorId="0">
      <text>
        <r>
          <rPr>
            <sz val="12"/>
            <rFont val="Tahoma"/>
            <family val="2"/>
          </rPr>
          <t>СШ</t>
        </r>
      </text>
    </comment>
    <comment ref="C57" authorId="0">
      <text>
        <r>
          <rPr>
            <sz val="12"/>
            <rFont val="Tahoma"/>
            <family val="2"/>
          </rPr>
          <t>Гімназія «Потенціал»</t>
        </r>
      </text>
    </comment>
    <comment ref="C20" authorId="1">
      <text>
        <r>
          <rPr>
            <sz val="12"/>
            <rFont val="Tahoma"/>
            <family val="2"/>
          </rPr>
          <t>СШ</t>
        </r>
      </text>
    </comment>
    <comment ref="C128" authorId="2">
      <text>
        <r>
          <rPr>
            <sz val="12"/>
            <rFont val="Tahoma"/>
            <family val="2"/>
          </rPr>
          <t>ПП «Навчальний заклад «Європейський колегіум»</t>
        </r>
      </text>
    </comment>
    <comment ref="C92" authorId="2">
      <text>
        <r>
          <rPr>
            <sz val="12"/>
            <rFont val="Tahoma"/>
            <family val="2"/>
          </rPr>
          <t>Приватна лінгвістична гімназія</t>
        </r>
      </text>
    </comment>
    <comment ref="C116" authorId="2">
      <text>
        <r>
          <rPr>
            <sz val="12"/>
            <rFont val="Tahoma"/>
            <family val="2"/>
          </rPr>
          <t>Приватна лінгвістична гімназія</t>
        </r>
      </text>
    </comment>
    <comment ref="C100" authorId="0">
      <text>
        <r>
          <rPr>
            <sz val="14"/>
            <rFont val="Tahoma"/>
            <family val="2"/>
          </rPr>
          <t>гімназія № 257 "Синьоозерна"</t>
        </r>
      </text>
    </comment>
    <comment ref="C34" authorId="3">
      <text>
        <r>
          <rPr>
            <sz val="12"/>
            <rFont val="Tahoma"/>
            <family val="2"/>
          </rPr>
          <t>СШ</t>
        </r>
      </text>
    </comment>
    <comment ref="C75" authorId="0">
      <text>
        <r>
          <rPr>
            <sz val="12"/>
            <rFont val="Tahoma"/>
            <family val="2"/>
          </rPr>
          <t>СШ</t>
        </r>
      </text>
    </comment>
    <comment ref="C43" authorId="0">
      <text>
        <r>
          <rPr>
            <sz val="12"/>
            <rFont val="Tahoma"/>
            <family val="2"/>
          </rPr>
          <t>Ліцей № 198 "ЕКО"</t>
        </r>
      </text>
    </comment>
    <comment ref="C11" authorId="0">
      <text>
        <r>
          <rPr>
            <sz val="12"/>
            <rFont val="Tahoma"/>
            <family val="2"/>
          </rPr>
          <t>СШ</t>
        </r>
      </text>
    </comment>
    <comment ref="C4" authorId="0">
      <text>
        <r>
          <rPr>
            <sz val="12"/>
            <rFont val="Tahoma"/>
            <family val="2"/>
          </rPr>
          <t>СШ</t>
        </r>
      </text>
    </comment>
    <comment ref="C123" authorId="0">
      <text>
        <r>
          <rPr>
            <sz val="12"/>
            <rFont val="Tahoma"/>
            <family val="2"/>
          </rPr>
          <t>гімназія</t>
        </r>
      </text>
    </comment>
    <comment ref="C97" authorId="0">
      <text>
        <r>
          <rPr>
            <sz val="12"/>
            <rFont val="Tahoma"/>
            <family val="2"/>
          </rPr>
          <t>гімназія</t>
        </r>
      </text>
    </comment>
    <comment ref="C68" authorId="0">
      <text>
        <r>
          <rPr>
            <sz val="12"/>
            <rFont val="Tahoma"/>
            <family val="2"/>
          </rPr>
          <t>гімназія</t>
        </r>
      </text>
    </comment>
    <comment ref="C17" authorId="0">
      <text>
        <r>
          <rPr>
            <sz val="12"/>
            <rFont val="Tahoma"/>
            <family val="2"/>
          </rPr>
          <t>ліцей</t>
        </r>
      </text>
    </comment>
    <comment ref="C51" authorId="0">
      <text>
        <r>
          <rPr>
            <sz val="12"/>
            <rFont val="Tahoma"/>
            <family val="2"/>
          </rPr>
          <t>ПЛ НТУУ "КПІ"</t>
        </r>
      </text>
    </comment>
    <comment ref="C58" authorId="0">
      <text>
        <r>
          <rPr>
            <sz val="12"/>
            <rFont val="Tahoma"/>
            <family val="2"/>
          </rPr>
          <t>ПЛ НТУУ "КПІ"</t>
        </r>
      </text>
    </comment>
    <comment ref="C96" authorId="0">
      <text>
        <r>
          <rPr>
            <sz val="12"/>
            <rFont val="Tahoma"/>
            <family val="2"/>
          </rPr>
          <t>ПЛ НТУУ "КПІ"</t>
        </r>
      </text>
    </comment>
    <comment ref="C102" authorId="0">
      <text>
        <r>
          <rPr>
            <sz val="12"/>
            <rFont val="Tahoma"/>
            <family val="2"/>
          </rPr>
          <t>ПЛ НТУУ "КПІ"</t>
        </r>
      </text>
    </comment>
    <comment ref="C30" authorId="2">
      <text>
        <r>
          <rPr>
            <sz val="12"/>
            <rFont val="Tahoma"/>
            <family val="2"/>
          </rPr>
          <t>НВК № 141 "ОРТ"</t>
        </r>
      </text>
    </comment>
    <comment ref="C66" authorId="2">
      <text>
        <r>
          <rPr>
            <sz val="12"/>
            <rFont val="Tahoma"/>
            <family val="2"/>
          </rPr>
          <t>НВК № 141 "ОРТ"</t>
        </r>
      </text>
    </comment>
    <comment ref="C55" authorId="2">
      <text>
        <r>
          <rPr>
            <sz val="12"/>
            <rFont val="Tahoma"/>
            <family val="2"/>
          </rPr>
          <t>НВК № 141 "ОРТ"</t>
        </r>
      </text>
    </comment>
    <comment ref="C112" authorId="2">
      <text>
        <r>
          <rPr>
            <sz val="12"/>
            <rFont val="Tahoma"/>
            <family val="2"/>
          </rPr>
          <t>НВК № 141 "ОРТ"</t>
        </r>
      </text>
    </comment>
    <comment ref="C31" authorId="0">
      <text>
        <r>
          <rPr>
            <sz val="12"/>
            <rFont val="Tahoma"/>
            <family val="2"/>
          </rPr>
          <t>Технічний ліцей</t>
        </r>
      </text>
    </comment>
    <comment ref="C81" authorId="0">
      <text>
        <r>
          <rPr>
            <sz val="12"/>
            <rFont val="Tahoma"/>
            <family val="2"/>
          </rPr>
          <t>Технічний ліцей</t>
        </r>
      </text>
    </comment>
    <comment ref="C65" authorId="0">
      <text>
        <r>
          <rPr>
            <sz val="12"/>
            <rFont val="Tahoma"/>
            <family val="2"/>
          </rPr>
          <t>Технічний ліцей</t>
        </r>
      </text>
    </comment>
    <comment ref="C56" authorId="0">
      <text>
        <r>
          <rPr>
            <sz val="12"/>
            <rFont val="Tahoma"/>
            <family val="2"/>
          </rPr>
          <t>Технічний ліцей</t>
        </r>
      </text>
    </comment>
    <comment ref="C82" authorId="0">
      <text>
        <r>
          <rPr>
            <sz val="12"/>
            <rFont val="Tahoma"/>
            <family val="2"/>
          </rPr>
          <t>Технічний ліцей</t>
        </r>
      </text>
    </comment>
    <comment ref="C72" authorId="0">
      <text>
        <r>
          <rPr>
            <sz val="12"/>
            <rFont val="Tahoma"/>
            <family val="2"/>
          </rPr>
          <t>Гімназія № 191 ім. П.Г.Тичини</t>
        </r>
      </text>
    </comment>
    <comment ref="C46" authorId="3">
      <text>
        <r>
          <rPr>
            <sz val="12"/>
            <rFont val="Tahoma"/>
            <family val="2"/>
          </rPr>
          <t>Київська інженерна гімназія</t>
        </r>
      </text>
    </comment>
    <comment ref="C14" authorId="3">
      <text>
        <r>
          <rPr>
            <sz val="12"/>
            <rFont val="Tahoma"/>
            <family val="2"/>
          </rPr>
          <t>Київська інженерна гімназія</t>
        </r>
      </text>
    </comment>
    <comment ref="C59" authorId="1">
      <text>
        <r>
          <rPr>
            <sz val="12"/>
            <rFont val="Tahoma"/>
            <family val="2"/>
          </rPr>
          <t>гімназія</t>
        </r>
      </text>
    </comment>
    <comment ref="C60" authorId="1">
      <text>
        <r>
          <rPr>
            <sz val="12"/>
            <rFont val="Tahoma"/>
            <family val="2"/>
          </rPr>
          <t>гімназія</t>
        </r>
      </text>
    </comment>
    <comment ref="C22" authorId="2">
      <text>
        <r>
          <rPr>
            <sz val="12"/>
            <rFont val="Tahoma"/>
            <family val="2"/>
          </rPr>
          <t>СШ</t>
        </r>
      </text>
    </comment>
    <comment ref="C115" authorId="2">
      <text>
        <r>
          <rPr>
            <sz val="12"/>
            <rFont val="Tahoma"/>
            <family val="2"/>
          </rPr>
          <t>Слов’янська гімназія</t>
        </r>
      </text>
    </comment>
    <comment ref="C39" authorId="2">
      <text>
        <r>
          <rPr>
            <sz val="12"/>
            <rFont val="Tahoma"/>
            <family val="2"/>
          </rPr>
          <t>Скандинавська гімназія</t>
        </r>
      </text>
    </comment>
    <comment ref="C7" authorId="2">
      <text>
        <r>
          <rPr>
            <sz val="12"/>
            <rFont val="Tahoma"/>
            <family val="2"/>
          </rPr>
          <t>Скандинавська гімназія</t>
        </r>
      </text>
    </comment>
    <comment ref="C95" authorId="2">
      <text>
        <r>
          <rPr>
            <sz val="12"/>
            <rFont val="Tahoma"/>
            <family val="2"/>
          </rPr>
          <t>СШ</t>
        </r>
      </text>
    </comment>
    <comment ref="C9" authorId="3">
      <text>
        <r>
          <rPr>
            <sz val="12"/>
            <rFont val="Tahoma"/>
            <family val="2"/>
          </rPr>
          <t>гімназія "Престиж"</t>
        </r>
      </text>
    </comment>
    <comment ref="C49" authorId="3">
      <text>
        <r>
          <rPr>
            <sz val="12"/>
            <rFont val="Tahoma"/>
            <family val="2"/>
          </rPr>
          <t>гімназія "Престиж"</t>
        </r>
      </text>
    </comment>
    <comment ref="C93" authorId="3">
      <text>
        <r>
          <rPr>
            <sz val="12"/>
            <rFont val="Tahoma"/>
            <family val="2"/>
          </rPr>
          <t>гімназія</t>
        </r>
      </text>
    </comment>
    <comment ref="C41" authorId="3">
      <text>
        <r>
          <rPr>
            <sz val="12"/>
            <rFont val="Tahoma"/>
            <family val="2"/>
          </rPr>
          <t>гімназія</t>
        </r>
      </text>
    </comment>
    <comment ref="C94" authorId="0">
      <text>
        <r>
          <rPr>
            <sz val="12"/>
            <rFont val="Tahoma"/>
            <family val="2"/>
          </rPr>
          <t>СШ</t>
        </r>
      </text>
    </comment>
    <comment ref="C40" authorId="3">
      <text>
        <r>
          <rPr>
            <sz val="12"/>
            <rFont val="Tahoma"/>
            <family val="2"/>
          </rPr>
          <t>Ліцей інформаційних технологій № 79</t>
        </r>
      </text>
    </comment>
    <comment ref="C44" authorId="3">
      <text>
        <r>
          <rPr>
            <sz val="12"/>
            <rFont val="Tahoma"/>
            <family val="2"/>
          </rPr>
          <t>Ліцей інформаційних технологій № 79</t>
        </r>
      </text>
    </comment>
    <comment ref="C87" authorId="3">
      <text>
        <r>
          <rPr>
            <sz val="12"/>
            <rFont val="Tahoma"/>
            <family val="2"/>
          </rPr>
          <t>Ліцей інформаційних технологій № 79</t>
        </r>
      </text>
    </comment>
    <comment ref="C78" authorId="3">
      <text>
        <r>
          <rPr>
            <sz val="12"/>
            <rFont val="Tahoma"/>
            <family val="2"/>
          </rPr>
          <t>Ліцей інформаційних технологій № 79</t>
        </r>
      </text>
    </comment>
    <comment ref="C45" authorId="3">
      <text>
        <r>
          <rPr>
            <sz val="12"/>
            <rFont val="Tahoma"/>
            <family val="2"/>
          </rPr>
          <t>Києво-Печерський ліцей № 171 «Лідер»</t>
        </r>
      </text>
    </comment>
    <comment ref="C10" authorId="3">
      <text>
        <r>
          <rPr>
            <sz val="12"/>
            <rFont val="Tahoma"/>
            <family val="2"/>
          </rPr>
          <t>Києво-Печерський ліцей № 171 «Лідер»</t>
        </r>
      </text>
    </comment>
    <comment ref="C84" authorId="3">
      <text>
        <r>
          <rPr>
            <sz val="12"/>
            <rFont val="Tahoma"/>
            <family val="2"/>
          </rPr>
          <t>Києво-Печерський ліцей № 171 «Лідер»</t>
        </r>
      </text>
    </comment>
    <comment ref="C54" authorId="3">
      <text>
        <r>
          <rPr>
            <sz val="12"/>
            <rFont val="Tahoma"/>
            <family val="2"/>
          </rPr>
          <t>Києво-Печерський ліцей № 171 «Лідер»</t>
        </r>
      </text>
    </comment>
    <comment ref="C69" authorId="0">
      <text>
        <r>
          <rPr>
            <sz val="12"/>
            <rFont val="Tahoma"/>
            <family val="2"/>
          </rPr>
          <t>гімназія</t>
        </r>
      </text>
    </comment>
    <comment ref="C127" authorId="0">
      <text>
        <r>
          <rPr>
            <sz val="12"/>
            <rFont val="Tahoma"/>
            <family val="2"/>
          </rPr>
          <t>гімназія</t>
        </r>
      </text>
    </comment>
    <comment ref="C103" authorId="0">
      <text>
        <r>
          <rPr>
            <sz val="12"/>
            <rFont val="Tahoma"/>
            <family val="2"/>
          </rPr>
          <t>ліцей інформаційних технологій № 79</t>
        </r>
      </text>
    </comment>
    <comment ref="C90" authorId="2">
      <text>
        <r>
          <rPr>
            <sz val="12"/>
            <rFont val="Tahoma"/>
            <family val="2"/>
          </rPr>
          <t>гімназія</t>
        </r>
      </text>
    </comment>
    <comment ref="C42" authorId="0">
      <text>
        <r>
          <rPr>
            <sz val="12"/>
            <rFont val="Tahoma"/>
            <family val="2"/>
          </rPr>
          <t>СШ</t>
        </r>
      </text>
    </comment>
    <comment ref="C36" authorId="3">
      <text>
        <r>
          <rPr>
            <sz val="12"/>
            <rFont val="Tahoma"/>
            <family val="2"/>
          </rPr>
          <t>Києво-Печерський ліцей № 171 «Лідер»</t>
        </r>
      </text>
    </comment>
    <comment ref="C47" authorId="2">
      <text>
        <r>
          <rPr>
            <sz val="12"/>
            <rFont val="Tahoma"/>
            <family val="2"/>
          </rPr>
          <t>ліцей "Гранд"</t>
        </r>
      </text>
    </comment>
    <comment ref="C13" authorId="1">
      <text>
        <r>
          <rPr>
            <sz val="12"/>
            <rFont val="Tahoma"/>
            <family val="2"/>
          </rPr>
          <t>гімназія</t>
        </r>
      </text>
    </comment>
    <comment ref="C109" authorId="0">
      <text>
        <r>
          <rPr>
            <sz val="12"/>
            <rFont val="Tahoma"/>
            <family val="2"/>
          </rPr>
          <t>гімназія</t>
        </r>
      </text>
    </comment>
    <comment ref="C18" authorId="3">
      <text>
        <r>
          <rPr>
            <sz val="12"/>
            <rFont val="Tahoma"/>
            <family val="2"/>
          </rPr>
          <t>Ліцей «Наукова зміна»</t>
        </r>
      </text>
    </comment>
    <comment ref="C85" authorId="1">
      <text>
        <r>
          <rPr>
            <sz val="12"/>
            <rFont val="Tahoma"/>
            <family val="2"/>
          </rPr>
          <t>гімназія</t>
        </r>
      </text>
    </comment>
    <comment ref="C27" authorId="3">
      <text>
        <r>
          <rPr>
            <sz val="12"/>
            <rFont val="Tahoma"/>
            <family val="2"/>
          </rPr>
          <t>Ліцей інформаційних технологій № 79</t>
        </r>
      </text>
    </comment>
    <comment ref="C122" authorId="0">
      <text>
        <r>
          <rPr>
            <sz val="12"/>
            <rFont val="Tahoma"/>
            <family val="2"/>
          </rPr>
          <t>СШ</t>
        </r>
      </text>
    </comment>
    <comment ref="C83" authorId="2">
      <text>
        <r>
          <rPr>
            <sz val="12"/>
            <rFont val="Tahoma"/>
            <family val="2"/>
          </rPr>
          <t>Гімназія "Академія"</t>
        </r>
      </text>
    </comment>
    <comment ref="C106" authorId="0">
      <text>
        <r>
          <rPr>
            <sz val="12"/>
            <rFont val="Tahoma"/>
            <family val="2"/>
          </rPr>
          <t>СШ</t>
        </r>
      </text>
    </comment>
    <comment ref="C63" authorId="0">
      <text>
        <r>
          <rPr>
            <sz val="12"/>
            <rFont val="Tahoma"/>
            <family val="2"/>
          </rPr>
          <t>Технічний ліцей</t>
        </r>
      </text>
    </comment>
    <comment ref="C98" authorId="3">
      <text>
        <r>
          <rPr>
            <sz val="12"/>
            <rFont val="Tahoma"/>
            <family val="2"/>
          </rPr>
          <t>Києво-Печерський ліцей № 171 «Лідер»</t>
        </r>
      </text>
    </comment>
    <comment ref="C113" authorId="1">
      <text>
        <r>
          <rPr>
            <sz val="12"/>
            <rFont val="Tahoma"/>
            <family val="2"/>
          </rPr>
          <t>гімназія</t>
        </r>
      </text>
    </comment>
    <comment ref="C91" authorId="2">
      <text>
        <r>
          <rPr>
            <sz val="12"/>
            <rFont val="Tahoma"/>
            <family val="2"/>
          </rPr>
          <t>Ліцей №227 імені М.М.Громова</t>
        </r>
      </text>
    </comment>
    <comment ref="C15" authorId="2">
      <text>
        <r>
          <rPr>
            <sz val="12"/>
            <rFont val="Tahoma"/>
            <family val="2"/>
          </rPr>
          <t>СШ</t>
        </r>
      </text>
    </comment>
    <comment ref="C120" authorId="1">
      <text>
        <r>
          <rPr>
            <sz val="12"/>
            <rFont val="Tahoma"/>
            <family val="2"/>
          </rPr>
          <t>гімназія</t>
        </r>
      </text>
    </comment>
    <comment ref="C26" authorId="2">
      <text>
        <r>
          <rPr>
            <sz val="12"/>
            <rFont val="Tahoma"/>
            <family val="2"/>
          </rPr>
          <t>гімназія</t>
        </r>
      </text>
    </comment>
    <comment ref="C89" authorId="0">
      <text>
        <r>
          <rPr>
            <sz val="12"/>
            <rFont val="Tahoma"/>
            <family val="2"/>
          </rPr>
          <t>Гімназія № 191 ім. П.Г.Тичини</t>
        </r>
      </text>
    </comment>
    <comment ref="C38" authorId="0">
      <text>
        <r>
          <rPr>
            <sz val="12"/>
            <rFont val="Tahoma"/>
            <family val="2"/>
          </rPr>
          <t>СШ</t>
        </r>
      </text>
    </comment>
    <comment ref="C62" authorId="3">
      <text>
        <r>
          <rPr>
            <sz val="12"/>
            <rFont val="Tahoma"/>
            <family val="2"/>
          </rPr>
          <t>гімназія "Престиж"</t>
        </r>
      </text>
    </comment>
    <comment ref="C28" authorId="3">
      <text>
        <r>
          <rPr>
            <sz val="12"/>
            <rFont val="Tahoma"/>
            <family val="2"/>
          </rPr>
          <t>Ліцей «Наукова зміна»</t>
        </r>
      </text>
    </comment>
    <comment ref="C21" authorId="0">
      <text>
        <r>
          <rPr>
            <sz val="12"/>
            <rFont val="Tahoma"/>
            <family val="2"/>
          </rPr>
          <t>Технічний ліцей</t>
        </r>
      </text>
    </comment>
    <comment ref="C114" authorId="0">
      <text>
        <r>
          <rPr>
            <sz val="12"/>
            <rFont val="Tahoma"/>
            <family val="2"/>
          </rPr>
          <t>СШ</t>
        </r>
      </text>
    </comment>
    <comment ref="C3" authorId="0">
      <text>
        <r>
          <rPr>
            <sz val="12"/>
            <rFont val="Tahoma"/>
            <family val="2"/>
          </rPr>
          <t>СШ</t>
        </r>
      </text>
    </comment>
    <comment ref="C119" authorId="0">
      <text>
        <r>
          <rPr>
            <sz val="12"/>
            <rFont val="Tahoma"/>
            <family val="2"/>
          </rPr>
          <t>гімназія</t>
        </r>
      </text>
    </comment>
    <comment ref="C71" authorId="0">
      <text>
        <r>
          <rPr>
            <sz val="12"/>
            <rFont val="Tahoma"/>
            <family val="2"/>
          </rPr>
          <t>ліцей</t>
        </r>
      </text>
    </comment>
    <comment ref="C126" authorId="3">
      <text>
        <r>
          <rPr>
            <sz val="12"/>
            <rFont val="Tahoma"/>
            <family val="2"/>
          </rPr>
          <t>Київська інженерна гімназія</t>
        </r>
      </text>
    </comment>
    <comment ref="C19" authorId="0">
      <text>
        <r>
          <rPr>
            <sz val="14"/>
            <rFont val="Tahoma"/>
            <family val="2"/>
          </rPr>
          <t>гімназія № 257 "Синьоозерна"</t>
        </r>
      </text>
    </comment>
    <comment ref="C16" authorId="2">
      <text>
        <r>
          <rPr>
            <sz val="12"/>
            <rFont val="Tahoma"/>
            <family val="2"/>
          </rPr>
          <t xml:space="preserve">Школа І-ІІІ ступенів № 263 імені Євгена Коновальця </t>
        </r>
      </text>
    </comment>
    <comment ref="C24" authorId="0">
      <text>
        <r>
          <rPr>
            <sz val="12"/>
            <rFont val="Tahoma"/>
            <family val="2"/>
          </rPr>
          <t>ліцей</t>
        </r>
      </text>
    </comment>
    <comment ref="C52" authorId="3">
      <text>
        <r>
          <rPr>
            <sz val="12"/>
            <rFont val="Tahoma"/>
            <family val="2"/>
          </rPr>
          <t>Київська інженерна гімназія</t>
        </r>
      </text>
    </comment>
    <comment ref="C8" authorId="0">
      <text>
        <r>
          <rPr>
            <sz val="12"/>
            <rFont val="Tahoma"/>
            <family val="2"/>
          </rPr>
          <t>СШ № 194 "Перспектива"</t>
        </r>
      </text>
    </comment>
  </commentList>
</comments>
</file>

<file path=xl/comments3.xml><?xml version="1.0" encoding="utf-8"?>
<comments xmlns="http://schemas.openxmlformats.org/spreadsheetml/2006/main">
  <authors>
    <author>adm</author>
    <author>User</author>
    <author>Chief</author>
  </authors>
  <commentList>
    <comment ref="B7" authorId="0">
      <text>
        <r>
          <rPr>
            <sz val="12"/>
            <rFont val="Tahoma"/>
            <family val="2"/>
          </rPr>
          <t>СШ</t>
        </r>
      </text>
    </comment>
    <comment ref="B9" authorId="0">
      <text>
        <r>
          <rPr>
            <sz val="12"/>
            <rFont val="Tahoma"/>
            <family val="2"/>
          </rPr>
          <t>СШ</t>
        </r>
      </text>
    </comment>
    <comment ref="B8" authorId="1">
      <text>
        <r>
          <rPr>
            <sz val="12"/>
            <rFont val="Tahoma"/>
            <family val="2"/>
          </rPr>
          <t>гімназія "Престиж"</t>
        </r>
      </text>
    </comment>
    <comment ref="B5" authorId="0">
      <text>
        <r>
          <rPr>
            <sz val="12"/>
            <rFont val="Tahoma"/>
            <family val="2"/>
          </rPr>
          <t>ПЛ НТУУ "КПІ"</t>
        </r>
      </text>
    </comment>
    <comment ref="B10" authorId="1">
      <text>
        <r>
          <rPr>
            <sz val="12"/>
            <rFont val="Tahoma"/>
            <family val="2"/>
          </rPr>
          <t>Київська інженерна гімназія</t>
        </r>
      </text>
    </comment>
    <comment ref="B4" authorId="1">
      <text>
        <r>
          <rPr>
            <sz val="12"/>
            <rFont val="Tahoma"/>
            <family val="2"/>
          </rPr>
          <t>гімназія</t>
        </r>
      </text>
    </comment>
    <comment ref="B3" authorId="0">
      <text>
        <r>
          <rPr>
            <sz val="12"/>
            <rFont val="Tahoma"/>
            <family val="2"/>
          </rPr>
          <t>СШ</t>
        </r>
      </text>
    </comment>
    <comment ref="B11" authorId="0">
      <text>
        <r>
          <rPr>
            <sz val="12"/>
            <rFont val="Tahoma"/>
            <family val="2"/>
          </rPr>
          <t>ПЛ НТУУ "КПІ"</t>
        </r>
      </text>
    </comment>
    <comment ref="B6" authorId="0">
      <text>
        <r>
          <rPr>
            <sz val="12"/>
            <rFont val="Tahoma"/>
            <family val="2"/>
          </rPr>
          <t>гімназія</t>
        </r>
      </text>
    </comment>
    <comment ref="B2" authorId="1">
      <text>
        <r>
          <rPr>
            <sz val="12"/>
            <rFont val="Tahoma"/>
            <family val="2"/>
          </rPr>
          <t>Києво-Печерський ліцей № 171 «Лідер»</t>
        </r>
      </text>
    </comment>
    <comment ref="J2" authorId="2">
      <text>
        <r>
          <rPr>
            <sz val="12"/>
            <rFont val="Tahoma"/>
            <family val="2"/>
          </rPr>
          <t>Переможець Інтернет-олімпіади</t>
        </r>
      </text>
    </comment>
  </commentList>
</comments>
</file>

<file path=xl/comments7.xml><?xml version="1.0" encoding="utf-8"?>
<comments xmlns="http://schemas.openxmlformats.org/spreadsheetml/2006/main">
  <authors>
    <author>Николай</author>
  </authors>
  <commentList>
    <comment ref="N14" authorId="0">
      <text>
        <r>
          <rPr>
            <b/>
            <sz val="9"/>
            <rFont val="Tahoma"/>
            <family val="2"/>
          </rPr>
          <t>Николай:</t>
        </r>
        <r>
          <rPr>
            <sz val="9"/>
            <rFont val="Tahoma"/>
            <family val="2"/>
          </rPr>
          <t xml:space="preserve">
нет значащих 0 в 9  разряде</t>
        </r>
      </text>
    </comment>
    <comment ref="O14" authorId="0">
      <text>
        <r>
          <rPr>
            <b/>
            <sz val="9"/>
            <rFont val="Tahoma"/>
            <family val="2"/>
          </rPr>
          <t>Николай:</t>
        </r>
        <r>
          <rPr>
            <sz val="9"/>
            <rFont val="Tahoma"/>
            <family val="2"/>
          </rPr>
          <t xml:space="preserve">
нет десяти цифр 0
</t>
        </r>
      </text>
    </comment>
    <comment ref="P14" authorId="0">
      <text>
        <r>
          <rPr>
            <b/>
            <sz val="9"/>
            <rFont val="Tahoma"/>
            <family val="2"/>
          </rPr>
          <t>Николай:</t>
        </r>
        <r>
          <rPr>
            <sz val="9"/>
            <rFont val="Tahoma"/>
            <family val="2"/>
          </rPr>
          <t xml:space="preserve">
не все цифры нет трех старших разрядов</t>
        </r>
      </text>
    </comment>
    <comment ref="S7" authorId="0">
      <text>
        <r>
          <rPr>
            <b/>
            <sz val="9"/>
            <rFont val="Tahoma"/>
            <family val="2"/>
          </rPr>
          <t>Николай:</t>
        </r>
        <r>
          <rPr>
            <sz val="9"/>
            <rFont val="Tahoma"/>
            <family val="2"/>
          </rPr>
          <t xml:space="preserve">
Об'єднання таблиць Потяги та Розклад</t>
        </r>
      </text>
    </comment>
    <comment ref="V7" authorId="0">
      <text>
        <r>
          <rPr>
            <b/>
            <sz val="9"/>
            <rFont val="Tahoma"/>
            <family val="2"/>
          </rPr>
          <t>Николай:</t>
        </r>
        <r>
          <rPr>
            <sz val="9"/>
            <rFont val="Tahoma"/>
            <family val="2"/>
          </rPr>
          <t xml:space="preserve">
Умови перевірки немає але створена таблиця де вказані конкретні залізниці</t>
        </r>
      </text>
    </comment>
    <comment ref="W7" authorId="0">
      <text>
        <r>
          <rPr>
            <b/>
            <sz val="9"/>
            <rFont val="Tahoma"/>
            <family val="2"/>
          </rPr>
          <t>Николай:</t>
        </r>
        <r>
          <rPr>
            <sz val="9"/>
            <rFont val="Tahoma"/>
            <family val="2"/>
          </rPr>
          <t xml:space="preserve">
Об'єднання таблиць Потяги та Розклад</t>
        </r>
      </text>
    </comment>
    <comment ref="R13" authorId="0">
      <text>
        <r>
          <rPr>
            <b/>
            <sz val="9"/>
            <rFont val="Tahoma"/>
            <family val="2"/>
          </rPr>
          <t>Николай:</t>
        </r>
        <r>
          <rPr>
            <sz val="9"/>
            <rFont val="Tahoma"/>
            <family val="2"/>
          </rPr>
          <t xml:space="preserve">
Об'єднання таблиць Станції та Розклад</t>
        </r>
      </text>
    </comment>
    <comment ref="V13" authorId="0">
      <text>
        <r>
          <rPr>
            <b/>
            <sz val="9"/>
            <rFont val="Tahoma"/>
            <family val="2"/>
          </rPr>
          <t>Николай:</t>
        </r>
        <r>
          <rPr>
            <sz val="9"/>
            <rFont val="Tahoma"/>
            <family val="2"/>
          </rPr>
          <t xml:space="preserve">
Умови перевірки немає але створена таблиця де вказані конкретні залізниці</t>
        </r>
      </text>
    </comment>
    <comment ref="W13" authorId="0">
      <text>
        <r>
          <rPr>
            <b/>
            <sz val="9"/>
            <rFont val="Tahoma"/>
            <family val="2"/>
          </rPr>
          <t>Николай:</t>
        </r>
        <r>
          <rPr>
            <sz val="9"/>
            <rFont val="Tahoma"/>
            <family val="2"/>
          </rPr>
          <t xml:space="preserve">
Об'єднання таблиць Станції та Розклад</t>
        </r>
      </text>
    </comment>
    <comment ref="N9" authorId="0">
      <text>
        <r>
          <rPr>
            <b/>
            <sz val="9"/>
            <rFont val="Tahoma"/>
            <family val="2"/>
          </rPr>
          <t>Николай:</t>
        </r>
        <r>
          <rPr>
            <sz val="9"/>
            <rFont val="Tahoma"/>
            <family val="2"/>
          </rPr>
          <t xml:space="preserve">
нет значащих 0 в 9  разряде</t>
        </r>
      </text>
    </comment>
    <comment ref="O9" authorId="0">
      <text>
        <r>
          <rPr>
            <b/>
            <sz val="9"/>
            <rFont val="Tahoma"/>
            <family val="2"/>
          </rPr>
          <t>Николай:</t>
        </r>
        <r>
          <rPr>
            <sz val="9"/>
            <rFont val="Tahoma"/>
            <family val="2"/>
          </rPr>
          <t xml:space="preserve">
нет десяти цифр 0
</t>
        </r>
      </text>
    </comment>
    <comment ref="P9" authorId="0">
      <text>
        <r>
          <rPr>
            <b/>
            <sz val="9"/>
            <rFont val="Tahoma"/>
            <family val="2"/>
          </rPr>
          <t>Николай:</t>
        </r>
        <r>
          <rPr>
            <sz val="9"/>
            <rFont val="Tahoma"/>
            <family val="2"/>
          </rPr>
          <t xml:space="preserve">
не все цифры нет трех старших разрядов</t>
        </r>
      </text>
    </comment>
    <comment ref="W9" authorId="0">
      <text>
        <r>
          <rPr>
            <b/>
            <sz val="9"/>
            <rFont val="Tahoma"/>
            <family val="2"/>
          </rPr>
          <t>Николай:</t>
        </r>
        <r>
          <rPr>
            <sz val="9"/>
            <rFont val="Tahoma"/>
            <family val="2"/>
          </rPr>
          <t xml:space="preserve">
Об'єднання таблиць Потяги та Розклад</t>
        </r>
      </text>
    </comment>
    <comment ref="AG9" authorId="0">
      <text>
        <r>
          <rPr>
            <b/>
            <sz val="9"/>
            <rFont val="Tahoma"/>
            <family val="2"/>
          </rPr>
          <t>Николай:</t>
        </r>
        <r>
          <rPr>
            <sz val="9"/>
            <rFont val="Tahoma"/>
            <family val="2"/>
          </rPr>
          <t xml:space="preserve">
немає параметра</t>
        </r>
      </text>
    </comment>
    <comment ref="L10" authorId="0">
      <text>
        <r>
          <rPr>
            <b/>
            <sz val="9"/>
            <rFont val="Tahoma"/>
            <family val="2"/>
          </rPr>
          <t>Николай:</t>
        </r>
        <r>
          <rPr>
            <sz val="9"/>
            <rFont val="Tahoma"/>
            <family val="2"/>
          </rPr>
          <t xml:space="preserve">
результат не записан в листе Resultat -1</t>
        </r>
      </text>
    </comment>
    <comment ref="N10" authorId="0">
      <text>
        <r>
          <rPr>
            <b/>
            <sz val="9"/>
            <rFont val="Tahoma"/>
            <family val="2"/>
          </rPr>
          <t>Николай:</t>
        </r>
        <r>
          <rPr>
            <sz val="9"/>
            <rFont val="Tahoma"/>
            <family val="2"/>
          </rPr>
          <t xml:space="preserve">
нет значащих 0 в 9  разряде</t>
        </r>
      </text>
    </comment>
    <comment ref="O10" authorId="0">
      <text>
        <r>
          <rPr>
            <b/>
            <sz val="9"/>
            <rFont val="Tahoma"/>
            <family val="2"/>
          </rPr>
          <t>Николай:</t>
        </r>
        <r>
          <rPr>
            <sz val="9"/>
            <rFont val="Tahoma"/>
            <family val="2"/>
          </rPr>
          <t xml:space="preserve">
нет десяти цифр 0
</t>
        </r>
      </text>
    </comment>
    <comment ref="P10" authorId="0">
      <text>
        <r>
          <rPr>
            <b/>
            <sz val="9"/>
            <rFont val="Tahoma"/>
            <family val="2"/>
          </rPr>
          <t>Николай:</t>
        </r>
        <r>
          <rPr>
            <sz val="9"/>
            <rFont val="Tahoma"/>
            <family val="2"/>
          </rPr>
          <t xml:space="preserve">
не все цифры нет трех старших разрядов</t>
        </r>
      </text>
    </comment>
    <comment ref="AG11" authorId="0">
      <text>
        <r>
          <rPr>
            <b/>
            <sz val="9"/>
            <rFont val="Tahoma"/>
            <family val="2"/>
          </rPr>
          <t>Николай:</t>
        </r>
        <r>
          <rPr>
            <sz val="9"/>
            <rFont val="Tahoma"/>
            <family val="2"/>
          </rPr>
          <t xml:space="preserve">
Замість двох запитів реалізовано чотири, які повністю розкривають завдання</t>
        </r>
      </text>
    </comment>
    <comment ref="N12" authorId="0">
      <text>
        <r>
          <rPr>
            <b/>
            <sz val="9"/>
            <rFont val="Tahoma"/>
            <family val="2"/>
          </rPr>
          <t>Николай:</t>
        </r>
        <r>
          <rPr>
            <sz val="9"/>
            <rFont val="Tahoma"/>
            <family val="2"/>
          </rPr>
          <t xml:space="preserve">
нет значащих 0 в 9  разряде</t>
        </r>
      </text>
    </comment>
    <comment ref="O12" authorId="0">
      <text>
        <r>
          <rPr>
            <b/>
            <sz val="9"/>
            <rFont val="Tahoma"/>
            <family val="2"/>
          </rPr>
          <t>Николай:</t>
        </r>
        <r>
          <rPr>
            <sz val="9"/>
            <rFont val="Tahoma"/>
            <family val="2"/>
          </rPr>
          <t xml:space="preserve">
нет десяти цифр 0
</t>
        </r>
      </text>
    </comment>
    <comment ref="P12" authorId="0">
      <text>
        <r>
          <rPr>
            <b/>
            <sz val="9"/>
            <rFont val="Tahoma"/>
            <family val="2"/>
          </rPr>
          <t>Николай:</t>
        </r>
        <r>
          <rPr>
            <sz val="9"/>
            <rFont val="Tahoma"/>
            <family val="2"/>
          </rPr>
          <t xml:space="preserve">
не все цифры нет трех старших разрядов</t>
        </r>
      </text>
    </comment>
    <comment ref="L8" authorId="0">
      <text>
        <r>
          <rPr>
            <b/>
            <sz val="9"/>
            <rFont val="Tahoma"/>
            <family val="2"/>
          </rPr>
          <t>Николай:</t>
        </r>
        <r>
          <rPr>
            <sz val="9"/>
            <rFont val="Tahoma"/>
            <family val="2"/>
          </rPr>
          <t xml:space="preserve">
вывод первых 10 цифр, а надо последние</t>
        </r>
      </text>
    </comment>
  </commentList>
</comments>
</file>

<file path=xl/sharedStrings.xml><?xml version="1.0" encoding="utf-8"?>
<sst xmlns="http://schemas.openxmlformats.org/spreadsheetml/2006/main" count="946" uniqueCount="609">
  <si>
    <t>Прізвище, ім`я, по батькові</t>
  </si>
  <si>
    <t>Район</t>
  </si>
  <si>
    <t>Школа</t>
  </si>
  <si>
    <t>Клас</t>
  </si>
  <si>
    <t>Аудиторія</t>
  </si>
  <si>
    <t>ПК</t>
  </si>
  <si>
    <t>Дніпровський</t>
  </si>
  <si>
    <t>Деснянський</t>
  </si>
  <si>
    <t>Солом'янський</t>
  </si>
  <si>
    <t>УФМЛ</t>
  </si>
  <si>
    <t>Шевченківський</t>
  </si>
  <si>
    <t>Дарницький</t>
  </si>
  <si>
    <t>НЗ</t>
  </si>
  <si>
    <t>Голосіївський</t>
  </si>
  <si>
    <t>Печерський</t>
  </si>
  <si>
    <t>Подільський</t>
  </si>
  <si>
    <t>Оболонський</t>
  </si>
  <si>
    <t>КІГ</t>
  </si>
  <si>
    <t>ТЛ</t>
  </si>
  <si>
    <t>Святошинський</t>
  </si>
  <si>
    <t>Поляковський Андрій Вікторович</t>
  </si>
  <si>
    <t>Попередні (до апеляції) результати перевірки робіт учасників ІІІ (міського) етапу Всеукраїнської учнівської олімпіади з інформатики 2009-2010 навчального року у місті Києві</t>
  </si>
  <si>
    <t>Результати перевірки робіт учасників ІІІ (міського) етапу Всеукраїнської учнівської олімпіади з інформаційних технологій у номінації "офісні технології" 2012-2013 навчального року у місті Києві</t>
  </si>
  <si>
    <t>Розмаїтий Дмитро Олегович</t>
  </si>
  <si>
    <t>АКЛ</t>
  </si>
  <si>
    <t>гП</t>
  </si>
  <si>
    <t>мнвк</t>
  </si>
  <si>
    <t>Баськов Владислав Сергійович</t>
  </si>
  <si>
    <t>Пархоменко Тетяна Олександрівна</t>
  </si>
  <si>
    <t>Табунов Антон Анатолійович</t>
  </si>
  <si>
    <t>Василенко Олександр Сергійович</t>
  </si>
  <si>
    <t>Красюк Олег Юрійович</t>
  </si>
  <si>
    <t>Бабич Олексій Васильович</t>
  </si>
  <si>
    <t>Грицюк Олександр Олександрович</t>
  </si>
  <si>
    <t>Науменко Микита Артемович</t>
  </si>
  <si>
    <t>Луценко Максим Сергійович</t>
  </si>
  <si>
    <t>Вовкотруб Олександр Віталійович</t>
  </si>
  <si>
    <t>Ліпська Влада Олегівна</t>
  </si>
  <si>
    <t>Настасяк Аліна Ярославівна</t>
  </si>
  <si>
    <t>Ходос Злата Олександрівна</t>
  </si>
  <si>
    <t>Мартинюк Артем Віталійович</t>
  </si>
  <si>
    <t>Токар Владлен Вікторович</t>
  </si>
  <si>
    <t>Гнатюк Дарина Миколаївна</t>
  </si>
  <si>
    <t xml:space="preserve">Сукайло Катерина Ігорівна </t>
  </si>
  <si>
    <t>Чеботаєв Денис Олегович</t>
  </si>
  <si>
    <t>Семерак Данило Остапович</t>
  </si>
  <si>
    <t>Access</t>
  </si>
  <si>
    <t>Кочубей Олексій Ігорович</t>
  </si>
  <si>
    <t>Першков Олексій Владиславович</t>
  </si>
  <si>
    <t>Івасенко Максим Володимирович</t>
  </si>
  <si>
    <t>Коломієць Костянтин Сергійович</t>
  </si>
  <si>
    <t>Герасименко Микита Сергійович</t>
  </si>
  <si>
    <t>Воловик Маріанна Ігорівна</t>
  </si>
  <si>
    <t>Кодоманцев Микита Ігоревич</t>
  </si>
  <si>
    <t>СавіновВікторВікторович</t>
  </si>
  <si>
    <t>Пономаренко Діана Іванівна</t>
  </si>
  <si>
    <t>Кисельов Ярослав Дмитрович</t>
  </si>
  <si>
    <t>Хлоп’ячий Павло Андрійович</t>
  </si>
  <si>
    <t>Єк</t>
  </si>
  <si>
    <t>Рековський Олександр Романович</t>
  </si>
  <si>
    <t>Івлєв Ростислав Володимирович</t>
  </si>
  <si>
    <t>Кужельний Констянтин Костянтинович</t>
  </si>
  <si>
    <t>Усик Марія Миколаївна</t>
  </si>
  <si>
    <t>плг</t>
  </si>
  <si>
    <t>Клименко Павло Олександрович</t>
  </si>
  <si>
    <t>Коберник Вікторія Андріївна</t>
  </si>
  <si>
    <t>Тулубаєв Микита Павлович</t>
  </si>
  <si>
    <t>Самчук Денис Сергійович</t>
  </si>
  <si>
    <t>Самчук Андрій Сергійович</t>
  </si>
  <si>
    <t>ФЛ</t>
  </si>
  <si>
    <t>Коваленко Олеся Олегівна</t>
  </si>
  <si>
    <t>Сухоставець Михайло Андрійович</t>
  </si>
  <si>
    <t>Булах Олег Віталійович</t>
  </si>
  <si>
    <t>Бердніков Андрій Ігорович</t>
  </si>
  <si>
    <t>Мошуренко Андрій Андрійович</t>
  </si>
  <si>
    <t>гА</t>
  </si>
  <si>
    <t>Черниш Дмитро Валентинович</t>
  </si>
  <si>
    <t>Шевченко Дар'я Валеріївна</t>
  </si>
  <si>
    <t>Барабуха Марія Максимівна</t>
  </si>
  <si>
    <t>Корнієнко Денис В'ячеславович</t>
  </si>
  <si>
    <t>Лаврентій Максим Дмитрович</t>
  </si>
  <si>
    <t>Житар Роман Віталійович</t>
  </si>
  <si>
    <t>Наконечна Влада Андріївна</t>
  </si>
  <si>
    <t>Єрмоленко Віталій Русланович</t>
  </si>
  <si>
    <t>Мазан Ян Владиславович</t>
  </si>
  <si>
    <t>Гриценко Павло Олегович</t>
  </si>
  <si>
    <t>Мукомела Ярослава Ігорівна</t>
  </si>
  <si>
    <t>Скляренко Ігор Анатолійович</t>
  </si>
  <si>
    <t>Пл</t>
  </si>
  <si>
    <t>Варзар Вероніка Анатоліївна</t>
  </si>
  <si>
    <t>Жук Валентина Андріївна</t>
  </si>
  <si>
    <t>Козленко Сергій Олександрович</t>
  </si>
  <si>
    <t>Колпакчі Мірра Едуардівна</t>
  </si>
  <si>
    <t>Морозюк Антон Юрійович</t>
  </si>
  <si>
    <t>Шараєв Тимофій Сергійович</t>
  </si>
  <si>
    <t>Ярема Сергій Олександрович</t>
  </si>
  <si>
    <t>Васильєв Андрій Сергійович</t>
  </si>
  <si>
    <t>Максимчук Антон Романович</t>
  </si>
  <si>
    <t>Шестопалов Олександр Костянтинович</t>
  </si>
  <si>
    <t>Лисенко Павло Ярославович</t>
  </si>
  <si>
    <t>Іванченко Юлія Миколаївна</t>
  </si>
  <si>
    <t>Заярнюк Максим Олександрович</t>
  </si>
  <si>
    <t>Заводний Олексій Романович</t>
  </si>
  <si>
    <t>Огольцов Ілля Андрійович</t>
  </si>
  <si>
    <t>Величко Таїсія Сергіївна</t>
  </si>
  <si>
    <t>Мачехін Микита Андрійович</t>
  </si>
  <si>
    <t>Синиця Анна Сергіївна</t>
  </si>
  <si>
    <t>Мурадов Ігор Емільович</t>
  </si>
  <si>
    <t>Сотніков Віталій Олегович</t>
  </si>
  <si>
    <t>Багіров Юсіф Алійович</t>
  </si>
  <si>
    <t>Головін Віталій Едуардович</t>
  </si>
  <si>
    <t>Хилик Анастасія Сергіївна</t>
  </si>
  <si>
    <t>Димова Софія Валеріївна</t>
  </si>
  <si>
    <t>Корольов Антон Павлович</t>
  </si>
  <si>
    <t>Бабанський Олександр Олексійович</t>
  </si>
  <si>
    <t>Ощепкова Поліна Вадимівна</t>
  </si>
  <si>
    <t>Васильченко Ілля В’ячеславович</t>
  </si>
  <si>
    <t>Малік Тимур Імтіазович</t>
  </si>
  <si>
    <t>Руденко Артем Віталійович</t>
  </si>
  <si>
    <t>Мандренко Анна Євгенівна</t>
  </si>
  <si>
    <t>Золотих Влада В’ячеславівна</t>
  </si>
  <si>
    <t>СлГ</t>
  </si>
  <si>
    <t>СкГ</t>
  </si>
  <si>
    <t>Бутько Андрій Андрійович</t>
  </si>
  <si>
    <t>Власов Владислав Ігорович</t>
  </si>
  <si>
    <t>Якімечко Артем Анатолійович</t>
  </si>
  <si>
    <t>Левушевська Інна Ігорівна</t>
  </si>
  <si>
    <t>Мідоян Ернест Рубенович</t>
  </si>
  <si>
    <t>Каковкіна Валерія Юріївна</t>
  </si>
  <si>
    <t>Гнатюк Євген Олегович</t>
  </si>
  <si>
    <t>Овсянніков Кирило Віталійович</t>
  </si>
  <si>
    <t>Юр Анна Юріївна</t>
  </si>
  <si>
    <t xml:space="preserve">Лілійчук Анатолій Олександрович </t>
  </si>
  <si>
    <t>Курочка Всеволод Олександрович</t>
  </si>
  <si>
    <t xml:space="preserve">Коваль Діана Олександрівна </t>
  </si>
  <si>
    <t xml:space="preserve">Мельник Владислав Володимирович </t>
  </si>
  <si>
    <t>Семків Назар Васильович</t>
  </si>
  <si>
    <t>Герасимов Євгеній Сергійович</t>
  </si>
  <si>
    <t>Умнова Анастасія Валеріївна</t>
  </si>
  <si>
    <t>Жук Євгеній Олександрович</t>
  </si>
  <si>
    <t>Стуленкова Марія Олександрівна</t>
  </si>
  <si>
    <t>Тарганчук  Анна Олександрівна</t>
  </si>
  <si>
    <t>Єрмолова Дар'я Олександрівна</t>
  </si>
  <si>
    <t>Цикановська Вероніка Сергіївна</t>
  </si>
  <si>
    <t>Гонтар Юрій Сергійович</t>
  </si>
  <si>
    <t>лГ</t>
  </si>
  <si>
    <t>Галака Олена Вадимівна</t>
  </si>
  <si>
    <t>Чілочі Даніїл Владиславович</t>
  </si>
  <si>
    <t>Кравченко Ярослав Сергійович</t>
  </si>
  <si>
    <t>Лемба Луіза Сергіївна</t>
  </si>
  <si>
    <t>512A</t>
  </si>
  <si>
    <t>512B</t>
  </si>
  <si>
    <t>319</t>
  </si>
  <si>
    <t>321</t>
  </si>
  <si>
    <t>320</t>
  </si>
  <si>
    <t>Розподіл ПК для учасників ІІІ (міського) етапу Всеукраїнської учнівської олімпіади з інформаційних технологій у номінації "Офісні технології" 2015/2016 навчального року у місті Києві</t>
  </si>
  <si>
    <t>Протокол наявності робіт учасників ІІІ (міського) етапу Всеукраїнської учнівської олімпіади Всеукраїнської учнівської олімпіади з інформаційних технологій у номінації "Офісні технології" 2015/2016 навчального року у місті Києві</t>
  </si>
  <si>
    <t>Word</t>
  </si>
  <si>
    <t>Excel</t>
  </si>
  <si>
    <t>Євтушенко Дмитро Олексійович</t>
  </si>
  <si>
    <t>Захарченко Леонід Максимович</t>
  </si>
  <si>
    <t>Фл</t>
  </si>
  <si>
    <t>Сушко Віталій Олегович</t>
  </si>
  <si>
    <t>510</t>
  </si>
  <si>
    <t>Байло Володимир Володимирович</t>
  </si>
  <si>
    <t>Абуражух Мішель Мухамедович</t>
  </si>
  <si>
    <t>Запольський Владислав Володимирович</t>
  </si>
  <si>
    <t>Григорович Олександр Сергійович</t>
  </si>
  <si>
    <t>Якимчук Дмитро Олександрович</t>
  </si>
  <si>
    <t>Шифр журі</t>
  </si>
  <si>
    <t>Відбір</t>
  </si>
  <si>
    <t>Всі бали</t>
  </si>
  <si>
    <t>Створено таблицю з оформленням відповідно до зразка</t>
  </si>
  <si>
    <t>У таблиці відведено рядки для прізвища, імені та класу</t>
  </si>
  <si>
    <t>До таблиці внесено завдання, подані у текстовому файлі</t>
  </si>
  <si>
    <t>Відповідь на кожне з питань запитується за допомогою діалогових вікон</t>
  </si>
  <si>
    <t>Створено макрос, що запускає опитування</t>
  </si>
  <si>
    <t>Питання ставляться при відкритті документу (після увімкнення макросів)</t>
  </si>
  <si>
    <t>Коректно вираховується кількість балів за кожне із завдань для поданого набору правильних відповідей</t>
  </si>
  <si>
    <t>Коректно вираховується кількість балів за кожне із завдань для довільного набору правильних відповідей</t>
  </si>
  <si>
    <t>Коректно вираховується загальна кількість отриманих учнем балів</t>
  </si>
  <si>
    <t>Створено макрос, що здійснює перерахунок балів</t>
  </si>
  <si>
    <t>Перерахунок балів відбувається при натисненні комбінації клавіш Ctrl+1</t>
  </si>
  <si>
    <t>PowerPoint</t>
  </si>
  <si>
    <t>Виділено окремо два боки монети із наданого зображення</t>
  </si>
  <si>
    <t>Монеті надано об'ємність</t>
  </si>
  <si>
    <t>Презентація відкривається в режимі "решка"</t>
  </si>
  <si>
    <t>Після першого натискання випадає "решка"</t>
  </si>
  <si>
    <t>Після другого натискання випадає "орел"</t>
  </si>
  <si>
    <t>Після третього натискання випадає "орел"</t>
  </si>
  <si>
    <t>Система працює з циклом в 4 дії (решка-решка-орел-орел)</t>
  </si>
  <si>
    <t>При натисканні на монету вона "ховається" вгорі слайду та "падає" назад</t>
  </si>
  <si>
    <t>При натисканні на монету відтворюється ефект підкидання монети відповідно до зразка</t>
  </si>
  <si>
    <t>Попередні два критерії виконуються для обох сторін монети</t>
  </si>
  <si>
    <t>Анімація працює коректно за будь-якої кількості підкидань</t>
  </si>
  <si>
    <t>Тло аркуша - суцільно біле</t>
  </si>
  <si>
    <t>Створено таблицю 5х2 з вхідними параметрами</t>
  </si>
  <si>
    <t>Правильно вираховується кількість класів</t>
  </si>
  <si>
    <t>Правильно вираховується кількість учнів у кожному класі</t>
  </si>
  <si>
    <t>Створено перемикачі для зміни кількості рядів та кількості столів в ряді</t>
  </si>
  <si>
    <t>Межі значень для кожного перемикача - від 1 до 10</t>
  </si>
  <si>
    <t>Правильно вираховується необхідна кількість аудиторій</t>
  </si>
  <si>
    <t>Створено смугу прокрутки для зміни переглядуваного кабінету</t>
  </si>
  <si>
    <t>Смуга прокрутки коректно змінює кабінет в діапазоні від 1 до кількості аудиторій</t>
  </si>
  <si>
    <t>Коректно здійснюється розсадка у випадку, коли необхіден лише один кабінет</t>
  </si>
  <si>
    <t>Коректно здійснюється розсадка у випадку, коли кількість рядів не кратна кількості класів</t>
  </si>
  <si>
    <t>Коректно здійснюється розсадка у випадку, коли кількість столів у ряді не кратна кількості класів</t>
  </si>
  <si>
    <t>Коректно здійснюється розсадка для будь-якої кількості кабінетів та будь-яких вхідних даних</t>
  </si>
  <si>
    <t>Розсадка візуалізується відповідно до зразка</t>
  </si>
  <si>
    <t>Встановлено фіксовані межі для діаграм(и)</t>
  </si>
  <si>
    <t>Коректно відображається список класів</t>
  </si>
  <si>
    <t>При натисненні на назву класу здійснюється перехід до відповідного аркуша</t>
  </si>
  <si>
    <t>Попередні два критерії виконуються при зміні назви/додаванні/видаленні класу</t>
  </si>
  <si>
    <t>Для кожного класу відображається колір, який відповідає учням цього класу на схемі розсадки</t>
  </si>
  <si>
    <t>У разі відсутності класу колір не відображається</t>
  </si>
  <si>
    <t>Для кожного класу відображається кількість учнів в поточному кабінеті</t>
  </si>
  <si>
    <t>Вміщено діаграму, на якій відображається кількість учнів в кабінетах</t>
  </si>
  <si>
    <t>Сектор діаграми, що відповідає поточному кабінету, виділяється відповідно до зразка</t>
  </si>
  <si>
    <t>База даних працює в режимі перекриття вікон (або усі вікна - діалогові)</t>
  </si>
  <si>
    <t xml:space="preserve">Система відкривається вікном «Семестровий контроль» </t>
  </si>
  <si>
    <t>Для вікна приховано смуги прокрутки, область виділення та панель навігації</t>
  </si>
  <si>
    <t>У вікні вставлено зображення відповідно до зразка</t>
  </si>
  <si>
    <t>У вікні вставлено надписи відповідно до зразка</t>
  </si>
  <si>
    <t>При клацанні на кнопку «Новий семестр» відкривається вікно «Новий семестр»</t>
  </si>
  <si>
    <t>Вікно дозволяє ввести дані про семестр відповідно до зразка</t>
  </si>
  <si>
    <t>Клацання на кнопку «Зберегти розклад у файл» призводить до збереження розкладу у xls-форматі відповідно до зразка</t>
  </si>
  <si>
    <t>Розклад у файлі сортується за класом, літерою та уроком</t>
  </si>
  <si>
    <t>Клацання на кнопку «Перевести учнів у наступний клас» призводить до переведення учнів до наступного класу (для 10 класу і нижче)</t>
  </si>
  <si>
    <t>Клацання на кнопку «Перевести учнів у наступний клас» призводить до видалення учнів 11 класу</t>
  </si>
  <si>
    <t>Коректна робота наступних трьох кнопок (по 2)</t>
  </si>
  <si>
    <t>У вікні розміщено розкривний список для вибору класу відповідно до умови</t>
  </si>
  <si>
    <t>При виборі класу відображається його поточний розклад</t>
  </si>
  <si>
    <t>Надається можливість вибору значень з розкривного списку відповідно до зразка (по 2 для предмету і номеру уроку)</t>
  </si>
  <si>
    <t>При клацанні на кнопку «Внесення оцінок за урок» головного вікна відкривається вікно «Оцінки за урок»</t>
  </si>
  <si>
    <t>У заголовку вікна вміщено зображення відповідно до зразка</t>
  </si>
  <si>
    <t>У заголовку вікна розміщено чотири розкривних списки для вибору класу, предмету, дати, уроку</t>
  </si>
  <si>
    <t>Дані розкривного списку для вибору класу відповідають умові</t>
  </si>
  <si>
    <t>Дані розкривного списку для вибору предмету відповідають умові та формуються залежно від класу</t>
  </si>
  <si>
    <t>Дані розкривного списку для вибору дати відповідають умові та формуються залежно від класу та предмету</t>
  </si>
  <si>
    <t>Дані розкривного списку для вибору уроку відповідають умові та формуються залежно від класу, предмету та дати</t>
  </si>
  <si>
    <t>Дати у розкривному списку відповідають введеному раніше розкладу</t>
  </si>
  <si>
    <t>Після внесення усіх даних в тілі вікна відображається список учнів відповідного класу</t>
  </si>
  <si>
    <t>Для кожного учня відображається відповідна оцінка</t>
  </si>
  <si>
    <t>Забезпечено можливість зміни оцінки</t>
  </si>
  <si>
    <t>При клацанні на кнопку «Статистика» головного вікна відкривається однойменне вікно</t>
  </si>
  <si>
    <t>У вікні розміщено розкривний список для вибору класу з даними відповідно до умови</t>
  </si>
  <si>
    <t>У вікні розміщено розкривний список для вибору предмету</t>
  </si>
  <si>
    <t>Після натиснення на кнопку відображається журнал оцінок</t>
  </si>
  <si>
    <t>В журналі виводяться учні лише обраного класу</t>
  </si>
  <si>
    <t>В журналі присутні усі дати, в які проводиться урок в поточному семестрі</t>
  </si>
  <si>
    <t>Якщо в один день з одного й того ж самого предмету проходить більше одного уроку, відповідна дата відображається відповідну кількості уроків кількість разів</t>
  </si>
  <si>
    <t>Коректно відображаються оцінки за урок, якщо оцінку виставлено</t>
  </si>
  <si>
    <t>Якщо оцінка відсутня, комірка порожня</t>
  </si>
  <si>
    <t>В стовпці Семестр коректно вказується середній бал відповідного учня, коли йому виставлено хоча б одну оцінку</t>
  </si>
  <si>
    <t>В стовпці Семестр вказується н/а, коли учневі не виставлено жодної оцінки</t>
  </si>
  <si>
    <t xml:space="preserve">Система працює за будь-яких коректних вхідних даних </t>
  </si>
  <si>
    <t>Заборонено додавання учня до неіснуючого класу</t>
  </si>
  <si>
    <t>Заборонено додавання розкладу для неіснуючого класу</t>
  </si>
  <si>
    <t>Коректно визначено ключі таблиць</t>
  </si>
  <si>
    <t>Коректно перенесено список предметів з файлу</t>
  </si>
  <si>
    <t>шифр орг.комітету</t>
  </si>
  <si>
    <t>Місце</t>
  </si>
  <si>
    <r>
      <rPr>
        <b/>
        <sz val="12"/>
        <color indexed="22"/>
        <rFont val="Arial Narrow"/>
        <family val="2"/>
      </rPr>
      <t>_</t>
    </r>
    <r>
      <rPr>
        <b/>
        <sz val="12"/>
        <rFont val="Arial Narrow"/>
        <family val="2"/>
      </rPr>
      <t>Максимальна кількість балів</t>
    </r>
  </si>
  <si>
    <t>Соколов Кирил</t>
  </si>
  <si>
    <t>*</t>
  </si>
  <si>
    <t>Желєзнова Емілія Вадимівна</t>
  </si>
  <si>
    <t>ІІІ етап</t>
  </si>
  <si>
    <t>Залік</t>
  </si>
  <si>
    <t>IV етап</t>
  </si>
  <si>
    <t>Кількість балів</t>
  </si>
  <si>
    <t>Сума</t>
  </si>
  <si>
    <t>На панелі швидкого доступу створено 4 кнопки у вигляді стрілок.</t>
  </si>
  <si>
    <t>Створено та залито сірим кольором таблицю 7х7.</t>
  </si>
  <si>
    <t>Клітинки таблиці мають форму квадратів.</t>
  </si>
  <si>
    <t>У результаті натискання кнопок  зафарбовуються клітинки всередині таблиці у коректному напрямі (по 10 за кожен напрям).</t>
  </si>
  <si>
    <t>У разі виходу за край таблиці не виникає збою: така дія ігнорується, переводить крусор в кінець попереднього рядка/стовпця тощо (по 10 за кожен край таблиці).</t>
  </si>
  <si>
    <t>У клітинках не видно ніякого тексту і вони зафарбовуються блакитним кольором повністю.</t>
  </si>
  <si>
    <t>Намальовано циферблат із числами годин 3, 6, 9, 12.</t>
  </si>
  <si>
    <t>60 поділок хвилин на циферблаті розташовані по колу рівномірно.</t>
  </si>
  <si>
    <t>60 поділок хвилин на циферблаті  точно дотикаються кола циферблату.</t>
  </si>
  <si>
    <t>Намальовано секундну стрілку та зірочку посередині циферблата.</t>
  </si>
  <si>
    <t>Намальовано хвилинну та годинну стрілки. Їх контур відповідає зразку.</t>
  </si>
  <si>
    <t>Створено заливку хвилинної та годинної стрілки.</t>
  </si>
  <si>
    <t>Після запуску презентації автоматично починається рух секундної стрілки.</t>
  </si>
  <si>
    <t>Секундна стрілка "перестрибує" на наступну поділку з інтервалом в 1 сек.</t>
  </si>
  <si>
    <t>Анімація секундної стрілки триває коректно принаймні 10 сек. (Якщо стрілка не стрибає, а плавно рухається, то нараховується 5 балів.)</t>
  </si>
  <si>
    <t>Анімація секундної стрілки триває коректно 1 хв. (Якщо стрілка не стрибає, а плавно рухається, то нараховується 5 балів.)</t>
  </si>
  <si>
    <t>Під час анімації секундна стрілка не блимає, не затирається частково, не рухається плавно тощо.</t>
  </si>
  <si>
    <t>Під час анімації секундної стрілки із швидкістю у 60 разів менше рухається хвилинна стрілка.</t>
  </si>
  <si>
    <t>У разі введення числа 7 в один із кутів діапазону B2:K11 та чисел 8 у суміжні з ним клітинки клітинка із числом 7 зафарбовується.</t>
  </si>
  <si>
    <t>У разі видалення одного з чисел 8, введених на попередньому кроці, зафарбування з клітинки знімається.</t>
  </si>
  <si>
    <t>Жива група, що складається з символу "7", який з 4-х боків оточений 7-ками (див. приклад справа внизу на цьому аркуші), не зафарбовується.</t>
  </si>
  <si>
    <t>У разі введення чисел 7 у групу з кількох суміжних клітинок всередині діапазону та оточення їх числами 8 клітинки з числами 7 зафарбовуються.</t>
  </si>
  <si>
    <t>У разі видалення одного з чисел 8, введених на попередньому кроці, зафарбування з групи клітинок знімається.</t>
  </si>
  <si>
    <t>Створено таблиці турнірів, клубів, стадіонів, матчів (по 3 за кожну таблицю).</t>
  </si>
  <si>
    <t>У таблиці матчів створені зовншіні ключі для зберігання даних про стадіон, турнір, команду-господаря та команду-гостя матчу (по 5 за кожен зовнішній ключ).</t>
  </si>
  <si>
    <t>На схемі даних створено зв'язки між ключами таблиць клубів, стадіонів, турнірів та зовнішніми ключами таблиці матчів (по 3 за кожен зв'язок).</t>
  </si>
  <si>
    <t>Для зв'язків задано підтримку цілісності даних (по 3 за кожен зв'язок).</t>
  </si>
  <si>
    <t>Введено вказані в умові відомості про турніри, клуби та стадіони (по 1 за кожну таблицю).</t>
  </si>
  <si>
    <t>Введено вказані в умові відомості про матчі із коректними значеннями зовнішніх ключів (по 2 за кожен матч).</t>
  </si>
  <si>
    <t>Блокується спроба ввести дані про 2 стадіони з однаковими назвами.</t>
  </si>
  <si>
    <t>Не можна створити в одному місті 2 клубів з однаковими назвами, але такі клуби можна створити в різних містах.</t>
  </si>
  <si>
    <t>Не можна створити 2 турніри з однаковою назвою, що починаються в той самий рік. (Однак можна створити турніри з однаковою назвою, що починаються в різні роки).</t>
  </si>
  <si>
    <t>Не можна створити 2 турніри з однаковою назвою, що завершуються в той самий рік. (Однак можна створити турніри з однаковою назвою, що завершуються в різні роки).</t>
  </si>
  <si>
    <t>Блокується спроба створити матч клубу самого із собою.</t>
  </si>
  <si>
    <t>Створено форму "Запити".</t>
  </si>
  <si>
    <t>У формі "Запити" створено 2 поля зі списками та 3 кнопки; її оформлено згідно зразка.</t>
  </si>
  <si>
    <t>У полях зі списками можна вибрати введені в базі стадіони та турніри (по 2 за кожне поле зі списком).</t>
  </si>
  <si>
    <t>У разі відкриття списків відображаються назви та міста стадіонів, а також назви, роки початку та завершення турнірів (по 3 за кожне поле зі списком).</t>
  </si>
  <si>
    <t>Коректно виконується запит 1. (Запит вважається правильним тільки якщо він дає правильний результат для двох варіантів вибору вхідних даних у списках.)</t>
  </si>
  <si>
    <t>Коректно виконується запит 2. (Запит вважається правильним тільки якщо він дає правильний результат для двох варіантів вибору вхідних даних у списках.)</t>
  </si>
  <si>
    <t>Коректно виконується запит 3. (Запит вважається правильним тільки якщо він дає правильний результат для двох варіантів вибору вхідних даних у списках.)</t>
  </si>
  <si>
    <t>Правильно збережено макрос</t>
  </si>
  <si>
    <t>Макрос форматує відповідно до вимог в умові принаймні одну новину з наданого файлу (без розділювача)</t>
  </si>
  <si>
    <t>Макрос форматує відповідно до вимог в умові усі новини з наданого файлу (без розділювача)</t>
  </si>
  <si>
    <t>Макрос вміщує всі новини з наданого файлу в один рядок (абзац)</t>
  </si>
  <si>
    <t>Макрос вміщує між усіма новинами символ «|» в якості розділювача та обрамлено його трьома пробілами з кожного боку</t>
  </si>
  <si>
    <t>Макрос запускається комбінацією клавіш Ctrl та 1</t>
  </si>
  <si>
    <t>У верхній частині головного екрану вміщено емблему телеканалу</t>
  </si>
  <si>
    <t>У верхній частині головного екрану вміщено рядок з новинами відповідного оформлення</t>
  </si>
  <si>
    <t>В якості тексту рухомих новин використано текст із завдання 1, відповідним чином відформатований</t>
  </si>
  <si>
    <t>Анімацію рухомого рядка відтворено відповідно до відеозразка</t>
  </si>
  <si>
    <t>Анімація відтворюється до закриття головного екрану</t>
  </si>
  <si>
    <t>В нижній частині вміщено блок з вибором трьох категорій з відповідними зображеннями та написами</t>
  </si>
  <si>
    <t>Перехід між категоріями здійснюється за допомогою кнопок</t>
  </si>
  <si>
    <t>Переходи між категоріями супроводжуються анімацією відповідно до відеозразка</t>
  </si>
  <si>
    <t>Анімація відтворюється коректно у разі повторного здійснення того ж самого переходу</t>
  </si>
  <si>
    <r>
      <t>При клацанні на категорії «</t>
    </r>
    <r>
      <rPr>
        <b/>
        <sz val="12"/>
        <color indexed="8"/>
        <rFont val="Cambria"/>
        <family val="1"/>
      </rPr>
      <t>2015 рік у фотографіях: Світ» здійснюється перехід до першого зображення категорії</t>
    </r>
  </si>
  <si>
    <r>
      <t>Після останнього зображення категорії «</t>
    </r>
    <r>
      <rPr>
        <b/>
        <sz val="12"/>
        <color indexed="8"/>
        <rFont val="Cambria"/>
        <family val="1"/>
      </rPr>
      <t>2015 рік у фотографіях: Світ» здійснюється перехід на головний екран</t>
    </r>
  </si>
  <si>
    <r>
      <t>При клацанні на категорії «</t>
    </r>
    <r>
      <rPr>
        <b/>
        <sz val="12"/>
        <color indexed="8"/>
        <rFont val="Cambria"/>
        <family val="1"/>
      </rPr>
      <t>2015 рік у фотографіях: Україна» здійснюється перехід до першого зображення категорії</t>
    </r>
  </si>
  <si>
    <r>
      <t>Після останнього зображення категорії «</t>
    </r>
    <r>
      <rPr>
        <b/>
        <sz val="12"/>
        <color indexed="8"/>
        <rFont val="Cambria"/>
        <family val="1"/>
      </rPr>
      <t>2015 рік у фотографіях: Україна» здійснюється перехід на головний екран</t>
    </r>
  </si>
  <si>
    <r>
      <t>При клацанні на категорії «</t>
    </r>
    <r>
      <rPr>
        <b/>
        <sz val="12"/>
        <color indexed="8"/>
        <rFont val="Cambria"/>
        <family val="1"/>
      </rPr>
      <t>2015 рік у фотографіях: Президент» здійснюється перехід до першого зображення категорії</t>
    </r>
  </si>
  <si>
    <r>
      <t>Після останнього зображення категорії «</t>
    </r>
    <r>
      <rPr>
        <b/>
        <sz val="12"/>
        <color indexed="8"/>
        <rFont val="Cambria"/>
        <family val="1"/>
      </rPr>
      <t>2015 рік у фотографіях: Президент» здійснюється перехід на головний екран</t>
    </r>
  </si>
  <si>
    <t>Вміщено усі зображення для кожної з категорій</t>
  </si>
  <si>
    <t>Під час перегляду зображення змінюються з анімаційним ефектом відповідно до відеозразка</t>
  </si>
  <si>
    <t>Після перегляду зображень відтворюється анімація рухомого рядка новин</t>
  </si>
  <si>
    <t>При введенні користувачем першого слова коректно відображається перше слово комп’ютера</t>
  </si>
  <si>
    <t>При введенні користувачем будь-якого за порядком слова наступне слово комп’ютера починається на останню літеру слова користувача</t>
  </si>
  <si>
    <t>При введенні користувачем будь-якого за порядком слова з останньою літерою и або ь наступне слово комп’ютера починається на передостанню літеру слова користувача</t>
  </si>
  <si>
    <t>При введенні користувачем будь-якого за порядком слова наступне слово комп’ютера обирається зі слів, раніше ним не використаних</t>
  </si>
  <si>
    <t>При введенні користувачем будь-якого за порядком слова наступне слово комп’ютера обирається зі слів, раніше не використаних користувачем</t>
  </si>
  <si>
    <t>При введенні користувачем будь-якого за порядком слова, що не задовольняє умовам гри, відповідний рядок зафарбовується червоним</t>
  </si>
  <si>
    <t>При введенні користувачем будь-якого за порядком слова, що не задовольняє умовам гри, слово комп’ютера не відображається</t>
  </si>
  <si>
    <t>При введенні користувачем будь-якого за порядком слова, що не задовольняє умовам гри, в полі переможця відображається текст «Помилка у ході користувача»</t>
  </si>
  <si>
    <t>При введенні користувачем слова stop в полі переможця відображається текст «Комп’ютер»</t>
  </si>
  <si>
    <t>При введенні користувачем слова stop слово комп’ютера не відображається</t>
  </si>
  <si>
    <t>Якщо комп’ютер не може здійснити хід в полі переможця відображається текст «Користувач»</t>
  </si>
  <si>
    <t>В іншому разі в полі переможця нічого не відображається</t>
  </si>
  <si>
    <t>Головне вікно відкривається разом із запуском бази даних</t>
  </si>
  <si>
    <t>Прибрано кнопки навігації, область виділення та приховано смуги прокрутки</t>
  </si>
  <si>
    <t>В головному вікні новини розміщені у вигляді двох блоків, перелік новин у яких не перетинається</t>
  </si>
  <si>
    <t>В кожному окремому блоці новини відсортовано за спаданням дати публікації</t>
  </si>
  <si>
    <t>Новини відсортовано за спаданням дати публікації зліва направо</t>
  </si>
  <si>
    <t>В кожному окремому блоці вміщено по 3 новини</t>
  </si>
  <si>
    <t>Форматування кожної з новин здійснено відповідно до зразка (розміщення, розміри, зміст)</t>
  </si>
  <si>
    <t>Заборонене (унеможливлене) копіювання вмісту</t>
  </si>
  <si>
    <t>Заголовок, що не вміщається в рамки поля, видозмінено відповідно до зразка</t>
  </si>
  <si>
    <t>Вміщено зображення, що відповідає новині, якщо воно прикріплене до новини</t>
  </si>
  <si>
    <t>Якщо прикріпленого до новини зображення немає, відображається стандартне зображення відповідно до зразка</t>
  </si>
  <si>
    <t>На першій сторінці кнопка Попередня неактивна</t>
  </si>
  <si>
    <t>Кнопка Наступна відображає наступні 6 новин за датою публікації</t>
  </si>
  <si>
    <t>На останній сторінці кнопка Наступна неактивна</t>
  </si>
  <si>
    <t>У разі єдиної сторінки обидві кнопки неактивні</t>
  </si>
  <si>
    <t>При натисненні на кнопку Детальніше… користувач може переглянути відповідну новину повністю</t>
  </si>
  <si>
    <t>Прибрано кнопки навігації, область виділення та приховано смуги прокрутки у вікні новини</t>
  </si>
  <si>
    <t>Назва вікна відповідає зразку</t>
  </si>
  <si>
    <t>Форматування новини здійснено відповідно до зразка (розміщення, розміри, зміст)</t>
  </si>
  <si>
    <t>Кожен перегляд новини збільшує кількість переглядів на одиницю</t>
  </si>
  <si>
    <t>Кнопка «Топ 3 за переглядами» відкриває відповідну форму</t>
  </si>
  <si>
    <t>У формі відображено три перші за кількістю переглядів новини</t>
  </si>
  <si>
    <t>У випадку неоднозначності вибору трьох перших новин відображається рівно 3 новини</t>
  </si>
  <si>
    <t>Імпортовано новини з текстового файлу та прикріплено відповідні зображення</t>
  </si>
  <si>
    <t>Загальна сума</t>
  </si>
  <si>
    <t>Ʃ</t>
  </si>
  <si>
    <r>
      <t xml:space="preserve">Створено таблицю </t>
    </r>
    <r>
      <rPr>
        <b/>
        <sz val="11"/>
        <rFont val="Calibri"/>
        <family val="2"/>
      </rPr>
      <t>"Станцій"</t>
    </r>
    <r>
      <rPr>
        <sz val="11"/>
        <rFont val="Calibri"/>
        <family val="2"/>
      </rPr>
      <t xml:space="preserve"> із полями для зберігання назви та залізниці (станції) (1, 3)</t>
    </r>
  </si>
  <si>
    <r>
      <t xml:space="preserve">Створено таблицю </t>
    </r>
    <r>
      <rPr>
        <b/>
        <sz val="11"/>
        <color indexed="8"/>
        <rFont val="Calibri"/>
        <family val="2"/>
      </rPr>
      <t>"Поїздів"</t>
    </r>
    <r>
      <rPr>
        <sz val="10"/>
        <rFont val="Arial Cyr"/>
        <family val="2"/>
      </rPr>
      <t xml:space="preserve"> із полями для зберігання номера та типу (потяги) (1, 3)</t>
    </r>
  </si>
  <si>
    <t>У таблиці поїздів створено ключ (поле з номером поїзда) (2)</t>
  </si>
  <si>
    <t>У таблиці станцій створено ключ (поле з назвами станцій) (2)</t>
  </si>
  <si>
    <t>Неможливо ввести значення залізниці станції, відмінне від перелічених в умові (6)</t>
  </si>
  <si>
    <r>
      <t xml:space="preserve">Створено таблицю </t>
    </r>
    <r>
      <rPr>
        <b/>
        <sz val="11"/>
        <color indexed="8"/>
        <rFont val="Calibri"/>
        <family val="2"/>
      </rPr>
      <t>"Р</t>
    </r>
    <r>
      <rPr>
        <b/>
        <sz val="11"/>
        <rFont val="Calibri"/>
        <family val="2"/>
      </rPr>
      <t>озкладу руху"</t>
    </r>
    <r>
      <rPr>
        <sz val="10"/>
        <rFont val="Arial Cyr"/>
        <family val="2"/>
      </rPr>
      <t xml:space="preserve"> із зовнішніми ключами для поїзда та станції, а також полями для зберігання часу відправлення і прибуття (8)</t>
    </r>
  </si>
  <si>
    <r>
      <t xml:space="preserve">Ключем таблиці </t>
    </r>
    <r>
      <rPr>
        <b/>
        <sz val="11"/>
        <color indexed="8"/>
        <rFont val="Calibri"/>
        <family val="2"/>
      </rPr>
      <t>"Розкладу руху"</t>
    </r>
    <r>
      <rPr>
        <sz val="10"/>
        <rFont val="Arial Cyr"/>
        <family val="2"/>
      </rPr>
      <t xml:space="preserve"> є номер поїзда та назва станції (4)</t>
    </r>
  </si>
  <si>
    <t>Створено зв'язок "один-до-багатьох" між станціями та розкладом з  підтримкою обмеження цілісності (7)</t>
  </si>
  <si>
    <t>Створено зв'язок "один-до-багатьох" між поїздами та розкладом з  підтримкою обмеження цілісності (7)</t>
  </si>
  <si>
    <t>Для часу відправлення та прибуття обрано формат дати</t>
  </si>
  <si>
    <t>Неможливо ввести час відправлення поїзда, що менше або дорівнює часу прибуття (5)</t>
  </si>
  <si>
    <r>
      <t>У таблиці "</t>
    </r>
    <r>
      <rPr>
        <b/>
        <sz val="11"/>
        <color indexed="8"/>
        <rFont val="Calibri"/>
        <family val="2"/>
      </rPr>
      <t>Станції"</t>
    </r>
    <r>
      <rPr>
        <sz val="10"/>
        <rFont val="Arial Cyr"/>
        <family val="2"/>
      </rPr>
      <t xml:space="preserve"> введено вказані в умові дані (8)</t>
    </r>
  </si>
  <si>
    <r>
      <t>У таблиці "</t>
    </r>
    <r>
      <rPr>
        <b/>
        <sz val="11"/>
        <color indexed="8"/>
        <rFont val="Calibri"/>
        <family val="2"/>
      </rPr>
      <t>Потяги"</t>
    </r>
    <r>
      <rPr>
        <sz val="10"/>
        <rFont val="Arial Cyr"/>
        <family val="2"/>
      </rPr>
      <t xml:space="preserve"> введено вказані в умові дані (8)</t>
    </r>
  </si>
  <si>
    <r>
      <t>У таблиці "</t>
    </r>
    <r>
      <rPr>
        <b/>
        <sz val="11"/>
        <color indexed="8"/>
        <rFont val="Calibri"/>
        <family val="2"/>
      </rPr>
      <t>Розкрад руху"</t>
    </r>
    <r>
      <rPr>
        <sz val="10"/>
        <rFont val="Arial Cyr"/>
        <family val="2"/>
      </rPr>
      <t xml:space="preserve"> введено вказані в умові дані (8)</t>
    </r>
  </si>
  <si>
    <t>Запит 1 виконується правильно для станцій Київ, Полтава, Львів (з параметром)</t>
  </si>
  <si>
    <t>Запит 2 виконується правильно для обох поїздів.</t>
  </si>
  <si>
    <t>Максимальна кількість балів</t>
  </si>
  <si>
    <t xml:space="preserve">Тестові завдання </t>
  </si>
  <si>
    <t>Прізвище</t>
  </si>
  <si>
    <t>Барабуха</t>
  </si>
  <si>
    <t>Баськов</t>
  </si>
  <si>
    <t>Гнатюк</t>
  </si>
  <si>
    <t>Житар</t>
  </si>
  <si>
    <t>Мідоян</t>
  </si>
  <si>
    <t>Поляковський</t>
  </si>
  <si>
    <t>Сукайло</t>
  </si>
  <si>
    <t>Табунов</t>
  </si>
  <si>
    <t>Ходос</t>
  </si>
  <si>
    <t>Черниш</t>
  </si>
  <si>
    <t xml:space="preserve">Бали </t>
  </si>
  <si>
    <t>Критерії / Word</t>
  </si>
  <si>
    <t>Створено не менше 1 сторінки doc</t>
  </si>
  <si>
    <t>Створено не менше 2 сторінок doc</t>
  </si>
  <si>
    <t>Створено не менше 3 сторінок doc</t>
  </si>
  <si>
    <t>Створено не менше 1 web сторінки</t>
  </si>
  <si>
    <t>Створено не менше 2 web сторінки</t>
  </si>
  <si>
    <t>Створено не менше 3 web сторінок</t>
  </si>
  <si>
    <t>Працює перехід на сторінку "Українська" на всіх сторінках</t>
  </si>
  <si>
    <t>Працює перехід на сторінку "Русская"  на всіх сторінках</t>
  </si>
  <si>
    <t>Працює перехід на сторінку "English"  на всіх сторінках</t>
  </si>
  <si>
    <t>При натисканні на зображення на сторінці з'являється збільшенне зображення</t>
  </si>
  <si>
    <t>на одній сторінці</t>
  </si>
  <si>
    <t>на двох сторінках</t>
  </si>
  <si>
    <t>на трьох сторінках</t>
  </si>
  <si>
    <t>Працює перехід зі змісту на розділи</t>
  </si>
  <si>
    <t>Працює перехід з назв розділів на зміст</t>
  </si>
  <si>
    <t>Форматування першої сторінки</t>
  </si>
  <si>
    <t>Форматування початку статті згідно зразка</t>
  </si>
  <si>
    <t>Форматування підпису під зображенням згідно зразка</t>
  </si>
  <si>
    <t>Форматування малюнку згідно зразка</t>
  </si>
  <si>
    <t>Форматування змісту згідно зразка</t>
  </si>
  <si>
    <t xml:space="preserve">Форматування основного тексту статті (розділів) </t>
  </si>
  <si>
    <t>Форматування гіперпосилань (поле зліва)</t>
  </si>
  <si>
    <t>Форматування другої сторінки</t>
  </si>
  <si>
    <t>Форматування третьої сторінки</t>
  </si>
  <si>
    <t>Алгоритм форматування</t>
  </si>
  <si>
    <t xml:space="preserve">Наведено алгоритм форматування </t>
  </si>
  <si>
    <t>Алгоритм дозволяє відформатувати сторінку</t>
  </si>
  <si>
    <t>Алгоритм містить засоби автоматизації форматування</t>
  </si>
  <si>
    <t>Алгоритм дозволяє провести форматування  протягом 5 хвилин</t>
  </si>
  <si>
    <t>Головна форма</t>
  </si>
  <si>
    <t>Створено головну форму</t>
  </si>
  <si>
    <t>Розміщено на головній формі не менше 1 кнопки</t>
  </si>
  <si>
    <t>Розміщено на головній формі не менше 3 кнопок</t>
  </si>
  <si>
    <t>Розміщено на головній формі 5 кнопок</t>
  </si>
  <si>
    <t>Розміщено на головній формі картинку з логотипами відповідно зразку</t>
  </si>
  <si>
    <t>На форму встановлено фон</t>
  </si>
  <si>
    <t>З форми видалено кнопки навігації</t>
  </si>
  <si>
    <t>Зовнішній вигляд форми відповідає зразку</t>
  </si>
  <si>
    <t>Кнопка "Загальні викиди по країнам" викликає відповідну форму</t>
  </si>
  <si>
    <t>Кнопка "Викиди по країнам на 1 людину" викликає відповідну форму</t>
  </si>
  <si>
    <t>Кнопка "Загальні викиди по країнам у 2010 р." викликає відповідний звіт</t>
  </si>
  <si>
    <t>Кнопка "Загальні викиди по регіонам у 2010 р." викликає відповідний звіт</t>
  </si>
  <si>
    <t>Кнопка "Країни, які мають зобов’язання по Кіотському протоколу" викликає відповідний звіт</t>
  </si>
  <si>
    <t>Форма "Загальні викиди по країнам"</t>
  </si>
  <si>
    <t>Створено форму "Загальні викиди по країнам"</t>
  </si>
  <si>
    <t>На форму вставлено логотип</t>
  </si>
  <si>
    <t>Наявне поле зі списком "Країна"</t>
  </si>
  <si>
    <t>Поле "Країна" дозволяє обрати країну зі списку</t>
  </si>
  <si>
    <t>На форму добалено підпорядковану форму для відображення обсягів викидів одного типу</t>
  </si>
  <si>
    <t>На форму добалено підпорядковану форму для відображення обсягів викидів трьох типів</t>
  </si>
  <si>
    <t>Дані по обсягам викиду СO2 відповідають обсягам обраної країни</t>
  </si>
  <si>
    <t>Дані по обсягам викидів метану відповідають обсягам обраної країни</t>
  </si>
  <si>
    <t>Дані по обсягам викидів інших парникових газів відповідають обсягам обраної країни</t>
  </si>
  <si>
    <t>На форму вставлено діаграму</t>
  </si>
  <si>
    <t>На форму вставлено 3 діаграми</t>
  </si>
  <si>
    <t>Вставлено діаграми відповідного типу (графік)</t>
  </si>
  <si>
    <t>Дані на графіку обсягів викидів СO2 відповідають обсягам у таблиці</t>
  </si>
  <si>
    <t>Дані на графіку обсягів викидів метану відповідають обсягам у таблиці</t>
  </si>
  <si>
    <t>Дані на графіку обсягів викидів інших парникових газів відповідають обсягам у таблиці</t>
  </si>
  <si>
    <t>Форма "Викиди по країнам на 1 людину"</t>
  </si>
  <si>
    <t>Створено форму "Викиди по країнам на 1 людину"</t>
  </si>
  <si>
    <t>На форму добалено підпорядковані форми для відображення обсягів викидів трьох типів</t>
  </si>
  <si>
    <t>Дані по обсягам викиду СO2  на 1 людину відповідають обсягам обраної країни</t>
  </si>
  <si>
    <t>Дані по обсягам викидів метану на 1 людину відповідають обсягам обраної країни</t>
  </si>
  <si>
    <t>Дані по обсягам викидів інших парникових газів на 1 людину відповідають обсягам обраної країни</t>
  </si>
  <si>
    <t>Обсяги викидів  у таблицях відображаються не в експоненціальному виді</t>
  </si>
  <si>
    <t>Обсяги викидів  на осі у на графіках відображаються не в експоненціальному виді</t>
  </si>
  <si>
    <t>Звіт "Загальні викиди по країнам у 2010 р."</t>
  </si>
  <si>
    <t>Створено звіт "Загальні викиди по країнам у 2010 р."</t>
  </si>
  <si>
    <t>Зовнішній вигляд звіту відповідає зразку</t>
  </si>
  <si>
    <t>Країни у звіті згруповані за регіонами</t>
  </si>
  <si>
    <t>Назви регіонів розташовані за алфавітом</t>
  </si>
  <si>
    <t>Назви країн розташовані за алфавітом</t>
  </si>
  <si>
    <t>Назви викидів розташовані за алфавітом</t>
  </si>
  <si>
    <t>Виводяться дані за 2010 рік</t>
  </si>
  <si>
    <t>Звіт "Загальні викиди по регіонам у 2010 р."</t>
  </si>
  <si>
    <t>Створено звіт "Загальні викиди по регіонам у 2010 р"</t>
  </si>
  <si>
    <t>Усі дані у звіті виводяться за 2010 рік</t>
  </si>
  <si>
    <t>Звіт "Країни, які мають зобов’язання по Кіотському протоколу"</t>
  </si>
  <si>
    <t>Створено звіт "Країни, які мають зобов’язання по Кіотському протоколу"</t>
  </si>
  <si>
    <t>Усі дані у звіті виводяться правильно</t>
  </si>
  <si>
    <t>Критерії / Acess</t>
  </si>
  <si>
    <t>Елементи слайду</t>
  </si>
  <si>
    <t>Зображення льодовиків Конфігурація КРИВА</t>
  </si>
  <si>
    <t>Панель температури Наявність</t>
  </si>
  <si>
    <t>Панель температури ЗаливкаГРАДІЄНТ</t>
  </si>
  <si>
    <t>ВІДПОВІДНІСТЬ ФОТО (Білий ведмідь,Бенгальський тигр, Корали)</t>
  </si>
  <si>
    <t>ПІКТОГРАМИ з фото Білий ведмідь</t>
  </si>
  <si>
    <t>ПІКТОГРАМИ з фото Бенгальський тигр</t>
  </si>
  <si>
    <t>ПІКТОГРАМИ з фото Корали</t>
  </si>
  <si>
    <t>ЗБІЛЬШЕНІ піктограми з фото Білий ведмідь</t>
  </si>
  <si>
    <t>ЗБІЛЬШЕНІ піктограмиз фото Бенгальський тигр</t>
  </si>
  <si>
    <t>ЗБІЛЬШЕНІ піктограми з фото Корали</t>
  </si>
  <si>
    <t>ВЕЛИКІ ФОТО Білий ведмідь</t>
  </si>
  <si>
    <t>ВЕЛИКІ ФОТО Бенгальський тигр</t>
  </si>
  <si>
    <t>ВЕЛИКІ ФОТО Корали</t>
  </si>
  <si>
    <t>Надпис  "ЗбІЛЬШЕННЯ ТЕМПЕРАТУРИ"</t>
  </si>
  <si>
    <t>Надпис "ПІД ЗАГРОЗОЮ ЗНИКНЕННЯ"</t>
  </si>
  <si>
    <t xml:space="preserve">РЕЛЬЄФ на фото </t>
  </si>
  <si>
    <t>Управління анімацією по наведенню вказівника "миші" на панелі "ЗБІЛЬШЕННЯ ТЕМПЕРАТУРИ"</t>
  </si>
  <si>
    <t xml:space="preserve">Зміна однієї кольорової ПІКТОГРАМИ на СІРУ  </t>
  </si>
  <si>
    <t xml:space="preserve">Зміна другої кольорової ПІКТОГРАМИ на СІРУ  </t>
  </si>
  <si>
    <t xml:space="preserve">Зміна третьої кольорової ПІКТОГРАМИ на СІРУ  </t>
  </si>
  <si>
    <t xml:space="preserve">ПОЯВА зображення першої ЗБІЛЬШЕНОЇ ПІКТОГРАМи </t>
  </si>
  <si>
    <t xml:space="preserve">ПОЯВА зображення другої ЗБІЛЬШЕНОЇ ПІКТОГРАМи </t>
  </si>
  <si>
    <t xml:space="preserve">ПОЯВА зображення третьої ЗБІЛЬШЕНОЇ ПІКТОГРАМи </t>
  </si>
  <si>
    <t xml:space="preserve">ефект ЗБІЛЬШЕННЯ першої ПІКТОГРАМИ </t>
  </si>
  <si>
    <t xml:space="preserve">ефект ЗБІЛЬШЕННЯ другої ПІКТОГРАМИ </t>
  </si>
  <si>
    <t xml:space="preserve">ефект ЗБІЛЬШЕННЯ третьої ПІКТОГРАМИ </t>
  </si>
  <si>
    <t>Перша Зміна розміру льодовика</t>
  </si>
  <si>
    <t>Друга Зміна розміру льодовика</t>
  </si>
  <si>
    <t>Третя Зміна розміру льодовика</t>
  </si>
  <si>
    <t>Управління анімацією клацанням   "миші" на ЗБІЛЬШЕНій ПІКТОГРАМІ</t>
  </si>
  <si>
    <t>Поява першого Великого фото</t>
  </si>
  <si>
    <t>Поява другого Великого фото</t>
  </si>
  <si>
    <t>Поява третього Великого фото</t>
  </si>
  <si>
    <t>Зникнення першого Великого фото</t>
  </si>
  <si>
    <t>Зникнення другого Великого фото</t>
  </si>
  <si>
    <t>Зникнення третього Великого фото</t>
  </si>
  <si>
    <t>Довільний переход вперед-назад в управлінні анімацією відповідно положенню вказівника  напанелі "ЗБІЛЬШЕННЯ ТЕМПЕРАТУРИ"</t>
  </si>
  <si>
    <t xml:space="preserve">Довільний показ ВЕЛИКИХ ФОТО </t>
  </si>
  <si>
    <t>Критерій / Power Point</t>
  </si>
  <si>
    <t>Аркуш«Метеопост».</t>
  </si>
  <si>
    <t>інформаційна панель загальний вигляд</t>
  </si>
  <si>
    <t xml:space="preserve">фон </t>
  </si>
  <si>
    <t>наявні 3 діаграми</t>
  </si>
  <si>
    <t>наявні 3 текстові блоки</t>
  </si>
  <si>
    <t>наявні 2 смуги прокрутки</t>
  </si>
  <si>
    <t>наявні стрілки на смугах прокрутки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</si>
  <si>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</si>
  <si>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наявні 4 текстбокси</t>
  </si>
  <si>
    <t>наявний напис Метеопост</t>
  </si>
  <si>
    <t>наявний малюнок</t>
  </si>
  <si>
    <t>діаграма "Середня температура"</t>
  </si>
  <si>
    <t>є назва</t>
  </si>
  <si>
    <t xml:space="preserve">тип діаграми -гістограма </t>
  </si>
  <si>
    <t>колір стовпчика - за значенням температури</t>
  </si>
  <si>
    <t>перевірка автоматичної зміни кольору див рис.1
замінити перше значення на аркуші "Дніпропетровськ" середню температуру лютого 2010 року на температуру серпня 2010 року - на діаграмі повинні відбутися зміни</t>
  </si>
  <si>
    <t>параметри ряду: перекриття рядів -100%, бічний зазор - 0%</t>
  </si>
  <si>
    <t>параметри підписи осі Х: відстань від осі -100, багаторівневий підпис категорій</t>
  </si>
  <si>
    <t>параметри підписи осі У: мінімальне значення -10, максимальне 30</t>
  </si>
  <si>
    <t>наявна легенда</t>
  </si>
  <si>
    <t>діаграма "Максимальна глибина снігу"</t>
  </si>
  <si>
    <t>наявна назва</t>
  </si>
  <si>
    <t>тип діаграми -з областями</t>
  </si>
  <si>
    <t>параметри підписи осі У: мінімальне значення 0, максимальне 40</t>
  </si>
  <si>
    <t>діаграма "Середня швидкість вітра"</t>
  </si>
  <si>
    <t>тип діаграми - графік</t>
  </si>
  <si>
    <t>параметри підписи осі Х: відстань від осі -10, багаторівневий підпис категорій</t>
  </si>
  <si>
    <t>параметри підписи осі У: мінімальне значення 0, максимальне 7</t>
  </si>
  <si>
    <t>підпис в мінімальній точці</t>
  </si>
  <si>
    <t xml:space="preserve">підпис в максимальній точці </t>
  </si>
  <si>
    <t>маркер в максимумі -  кружечок</t>
  </si>
  <si>
    <t>маркер в мінімумі квадрат</t>
  </si>
  <si>
    <t>інтерактивність</t>
  </si>
  <si>
    <t>при зміні початку і кінця дат перегляду змінюються діапазони на діаграмах</t>
  </si>
  <si>
    <t>при зміні початку і кінця дат перегляду дати відображаються в текстових полях</t>
  </si>
  <si>
    <t>при зміні початку і кінця дат перегляду змінюється зовнішній вигляд діаграми</t>
  </si>
  <si>
    <t>Текстовий блок</t>
  </si>
  <si>
    <t>вставлений текст згідно зразка</t>
  </si>
  <si>
    <t>Аркуш «Вітер».</t>
  </si>
  <si>
    <t>загальний вигляд діаграми</t>
  </si>
  <si>
    <t>наявна кольорова шкала</t>
  </si>
  <si>
    <t>ширина кольорових смуг пропорційна діапазонам швидкості вітру в балах</t>
  </si>
  <si>
    <t>наявний екран</t>
  </si>
  <si>
    <t>два написи на екрані - швидкість, характеристика</t>
  </si>
  <si>
    <t>стрілка- вказівник</t>
  </si>
  <si>
    <t>наявна легенда з харатеристиками</t>
  </si>
  <si>
    <t>вводимо значення вітру з діапазону 0-32,6: стрілка повинна встановитися на область діаграми з відповідним кольором</t>
  </si>
  <si>
    <t>на екранчику має з'явитися значення введеної швидкості і її словесний опис</t>
  </si>
  <si>
    <t>Аркуш «Розрахунок».</t>
  </si>
  <si>
    <t>складена таблиця відповідно до завдання</t>
  </si>
  <si>
    <t>пристрої вибираються зі списку пристроїв</t>
  </si>
  <si>
    <t>Потужність заповнюється автоматично</t>
  </si>
  <si>
    <t>Кількість приладів и час їх роботи користувач заповнює вручну ( по зразку).</t>
  </si>
  <si>
    <t xml:space="preserve"> розрахунок споживання в добу</t>
  </si>
  <si>
    <t xml:space="preserve">Підрахована спожита потужність за добу всіх електроприладів </t>
  </si>
  <si>
    <t xml:space="preserve">з урахуванням втрат </t>
  </si>
  <si>
    <t xml:space="preserve">Модель вибирається зі списку </t>
  </si>
  <si>
    <t xml:space="preserve"> При виборі моделі справа від неї з’являється її зображення</t>
  </si>
  <si>
    <t>Пікова Потужність вибирається з таблиці, і залежить від вибраної моделі сонячної панелі</t>
  </si>
  <si>
    <t xml:space="preserve">місто вибирається зі списку </t>
  </si>
  <si>
    <t>Для літнього періоду Е обирається максимальним для вибраного вище  міста автоматично</t>
  </si>
  <si>
    <t xml:space="preserve">Для зимового періоду Е обирається мінімальним для вибраного вище  міста </t>
  </si>
  <si>
    <t xml:space="preserve">Кількість енергії, що виробляє вибрана панель  в добу  влітку </t>
  </si>
  <si>
    <t>Кількість енергії, що виробляє вибрана панель  в добу взимку</t>
  </si>
  <si>
    <t xml:space="preserve">Розрахунок кількості батарей для роботи всіх вибраних електроприладів влітку </t>
  </si>
  <si>
    <t xml:space="preserve">Розрахунок кількості батарей для роботи всіх вибраних електроприладів взимку </t>
  </si>
  <si>
    <t>Пояснювальний текст розташован згідно зразка.</t>
  </si>
  <si>
    <t>Формат зображення згідно зразка</t>
  </si>
  <si>
    <t>Аркуш«Платня»</t>
  </si>
  <si>
    <t>внесені дані згідно з умовою завдання</t>
  </si>
  <si>
    <t>На аркуші розписано нарахування платні по рівням спожитої електрики згідно з умовою завдання</t>
  </si>
  <si>
    <t xml:space="preserve">Вибрана сонячна панель Progeny Solar PS240p </t>
  </si>
  <si>
    <t xml:space="preserve"> Місто для розрахунків –Черкаси</t>
  </si>
  <si>
    <r>
      <t xml:space="preserve">розрахован </t>
    </r>
    <r>
      <rPr>
        <b/>
        <sz val="10"/>
        <rFont val="Arial Cyr"/>
        <family val="0"/>
      </rPr>
      <t>перший</t>
    </r>
    <r>
      <rPr>
        <sz val="10"/>
        <rFont val="Arial Cyr"/>
        <family val="2"/>
      </rPr>
      <t xml:space="preserve"> сценарій: всі часи роботи електроприладів = 0;</t>
    </r>
  </si>
  <si>
    <t>Виведен сценарій в окремий лист робочої книги</t>
  </si>
  <si>
    <t xml:space="preserve">В сценарій занесена кількість батарей </t>
  </si>
  <si>
    <r>
      <t xml:space="preserve">розрахован </t>
    </r>
    <r>
      <rPr>
        <b/>
        <sz val="10"/>
        <rFont val="Arial Cyr"/>
        <family val="0"/>
      </rPr>
      <t>другий</t>
    </r>
    <r>
      <rPr>
        <sz val="10"/>
        <rFont val="Arial Cyr"/>
        <family val="2"/>
      </rPr>
      <t xml:space="preserve"> сценарій: всі часи роботи електроприладів = 1;</t>
    </r>
  </si>
  <si>
    <r>
      <t xml:space="preserve">розрахован </t>
    </r>
    <r>
      <rPr>
        <b/>
        <sz val="10"/>
        <rFont val="Arial Cyr"/>
        <family val="0"/>
      </rPr>
      <t>третій</t>
    </r>
    <r>
      <rPr>
        <sz val="10"/>
        <rFont val="Arial Cyr"/>
        <family val="2"/>
      </rPr>
      <t xml:space="preserve"> сценарій: всі часи роботи електроприладів = 2;</t>
    </r>
  </si>
  <si>
    <r>
      <t xml:space="preserve">розрахован </t>
    </r>
    <r>
      <rPr>
        <b/>
        <sz val="10"/>
        <rFont val="Arial Cyr"/>
        <family val="0"/>
      </rPr>
      <t>четвертий</t>
    </r>
    <r>
      <rPr>
        <sz val="10"/>
        <rFont val="Arial Cyr"/>
        <family val="2"/>
      </rPr>
      <t xml:space="preserve"> сценарій: всі часи роботи електроприладів - задає користувач;</t>
    </r>
  </si>
  <si>
    <t>Критерії / Excel</t>
  </si>
  <si>
    <t>Всього</t>
  </si>
  <si>
    <t>учасник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</si>
</sst>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65">
    <font>
      <sz val="10"/>
      <name val="Arial Cyr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4"/>
      <name val="Arial"/>
      <family val="2"/>
    </font>
    <font>
      <sz val="12"/>
      <name val="Tahoma"/>
      <family val="2"/>
    </font>
    <font>
      <sz val="8"/>
      <name val="Arial Cyr"/>
      <family val="2"/>
    </font>
    <font>
      <sz val="14"/>
      <name val="Tahoma"/>
      <family val="2"/>
    </font>
    <font>
      <sz val="12"/>
      <color indexed="8"/>
      <name val="Arial Narrow"/>
      <family val="2"/>
    </font>
    <font>
      <b/>
      <sz val="12"/>
      <color indexed="22"/>
      <name val="Arial Narrow"/>
      <family val="2"/>
    </font>
    <font>
      <b/>
      <sz val="12"/>
      <color indexed="8"/>
      <name val="Cambria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 Cyr"/>
      <family val="0"/>
    </font>
    <font>
      <b/>
      <sz val="10"/>
      <color indexed="9"/>
      <name val="Arial Cyr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rgb="FF000000"/>
      <name val="Arial Narrow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8"/>
      <name val="Arial Cyr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rgb="FF953735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9" fillId="0" borderId="0">
      <alignment/>
      <protection/>
    </xf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textRotation="90"/>
    </xf>
    <xf numFmtId="0" fontId="3" fillId="34" borderId="10" xfId="0" applyFont="1" applyFill="1" applyBorder="1" applyAlignment="1">
      <alignment textRotation="90" wrapText="1"/>
    </xf>
    <xf numFmtId="0" fontId="2" fillId="35" borderId="10" xfId="0" applyFont="1" applyFill="1" applyBorder="1" applyAlignment="1">
      <alignment horizontal="center" textRotation="90" wrapText="1"/>
    </xf>
    <xf numFmtId="0" fontId="3" fillId="36" borderId="10" xfId="0" applyFont="1" applyFill="1" applyBorder="1" applyAlignment="1">
      <alignment horizontal="center" textRotation="90" wrapText="1"/>
    </xf>
    <xf numFmtId="0" fontId="2" fillId="19" borderId="10" xfId="0" applyFont="1" applyFill="1" applyBorder="1" applyAlignment="1">
      <alignment horizontal="center" textRotation="90" wrapText="1"/>
    </xf>
    <xf numFmtId="0" fontId="3" fillId="37" borderId="10" xfId="0" applyFont="1" applyFill="1" applyBorder="1" applyAlignment="1">
      <alignment horizontal="center" textRotation="90" wrapText="1"/>
    </xf>
    <xf numFmtId="0" fontId="2" fillId="16" borderId="10" xfId="0" applyFont="1" applyFill="1" applyBorder="1" applyAlignment="1">
      <alignment horizontal="center" textRotation="90" wrapText="1"/>
    </xf>
    <xf numFmtId="0" fontId="3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textRotation="90"/>
    </xf>
    <xf numFmtId="1" fontId="2" fillId="33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textRotation="90"/>
    </xf>
    <xf numFmtId="0" fontId="2" fillId="33" borderId="10" xfId="0" applyNumberFormat="1" applyFont="1" applyFill="1" applyBorder="1" applyAlignment="1">
      <alignment horizontal="center"/>
    </xf>
    <xf numFmtId="1" fontId="59" fillId="0" borderId="10" xfId="0" applyNumberFormat="1" applyFont="1" applyFill="1" applyBorder="1" applyAlignment="1">
      <alignment horizontal="center" vertical="center" textRotation="90"/>
    </xf>
    <xf numFmtId="0" fontId="3" fillId="38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textRotation="90" wrapText="1"/>
    </xf>
    <xf numFmtId="0" fontId="3" fillId="39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/>
    </xf>
    <xf numFmtId="0" fontId="2" fillId="40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textRotation="90" wrapText="1"/>
    </xf>
    <xf numFmtId="0" fontId="2" fillId="4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vertical="center" textRotation="90"/>
    </xf>
    <xf numFmtId="0" fontId="60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 wrapText="1"/>
    </xf>
    <xf numFmtId="1" fontId="2" fillId="4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textRotation="90"/>
    </xf>
    <xf numFmtId="0" fontId="0" fillId="0" borderId="10" xfId="0" applyBorder="1" applyAlignment="1">
      <alignment textRotation="90"/>
    </xf>
    <xf numFmtId="0" fontId="48" fillId="0" borderId="10" xfId="0" applyFont="1" applyBorder="1" applyAlignment="1">
      <alignment horizontal="center" vertical="center"/>
    </xf>
    <xf numFmtId="0" fontId="61" fillId="42" borderId="10" xfId="54" applyFont="1" applyFill="1" applyBorder="1">
      <alignment/>
      <protection/>
    </xf>
    <xf numFmtId="0" fontId="52" fillId="0" borderId="10" xfId="54" applyFill="1" applyBorder="1">
      <alignment/>
      <protection/>
    </xf>
    <xf numFmtId="0" fontId="0" fillId="0" borderId="10" xfId="0" applyBorder="1" applyAlignment="1">
      <alignment wrapText="1"/>
    </xf>
    <xf numFmtId="0" fontId="61" fillId="43" borderId="10" xfId="54" applyFont="1" applyFill="1" applyBorder="1">
      <alignment/>
      <protection/>
    </xf>
    <xf numFmtId="0" fontId="61" fillId="44" borderId="10" xfId="54" applyFont="1" applyFill="1" applyBorder="1">
      <alignment/>
      <protection/>
    </xf>
    <xf numFmtId="0" fontId="61" fillId="45" borderId="10" xfId="54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8" fillId="42" borderId="10" xfId="0" applyFont="1" applyFill="1" applyBorder="1" applyAlignment="1">
      <alignment horizontal="center" vertical="center"/>
    </xf>
    <xf numFmtId="0" fontId="52" fillId="0" borderId="10" xfId="54" applyFill="1" applyBorder="1" applyAlignment="1">
      <alignment wrapText="1"/>
      <protection/>
    </xf>
    <xf numFmtId="0" fontId="61" fillId="43" borderId="10" xfId="54" applyFont="1" applyFill="1" applyBorder="1" applyAlignment="1">
      <alignment horizontal="center" vertical="center" wrapText="1"/>
      <protection/>
    </xf>
    <xf numFmtId="0" fontId="61" fillId="44" borderId="10" xfId="54" applyFont="1" applyFill="1" applyBorder="1" applyAlignment="1">
      <alignment horizontal="center" vertical="center" wrapText="1"/>
      <protection/>
    </xf>
    <xf numFmtId="0" fontId="61" fillId="45" borderId="10" xfId="5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42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textRotation="90"/>
    </xf>
    <xf numFmtId="0" fontId="0" fillId="0" borderId="0" xfId="0" applyAlignment="1">
      <alignment horizontal="center"/>
    </xf>
    <xf numFmtId="0" fontId="62" fillId="46" borderId="10" xfId="0" applyFont="1" applyFill="1" applyBorder="1" applyAlignment="1">
      <alignment/>
    </xf>
    <xf numFmtId="0" fontId="16" fillId="47" borderId="10" xfId="0" applyFont="1" applyFill="1" applyBorder="1" applyAlignment="1">
      <alignment/>
    </xf>
    <xf numFmtId="0" fontId="12" fillId="5" borderId="10" xfId="0" applyFont="1" applyFill="1" applyBorder="1" applyAlignment="1">
      <alignment horizontal="center"/>
    </xf>
    <xf numFmtId="0" fontId="62" fillId="13" borderId="10" xfId="0" applyFont="1" applyFill="1" applyBorder="1" applyAlignment="1">
      <alignment horizontal="center"/>
    </xf>
    <xf numFmtId="0" fontId="12" fillId="47" borderId="10" xfId="0" applyFont="1" applyFill="1" applyBorder="1" applyAlignment="1">
      <alignment horizontal="center"/>
    </xf>
    <xf numFmtId="0" fontId="0" fillId="47" borderId="10" xfId="0" applyFill="1" applyBorder="1" applyAlignment="1">
      <alignment horizontal="center"/>
    </xf>
    <xf numFmtId="0" fontId="62" fillId="11" borderId="10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62" fillId="13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13" fillId="11" borderId="10" xfId="0" applyFont="1" applyFill="1" applyBorder="1" applyAlignment="1">
      <alignment horizontal="center"/>
    </xf>
    <xf numFmtId="0" fontId="48" fillId="7" borderId="10" xfId="0" applyFont="1" applyFill="1" applyBorder="1" applyAlignment="1">
      <alignment horizontal="center"/>
    </xf>
    <xf numFmtId="0" fontId="12" fillId="48" borderId="10" xfId="0" applyFont="1" applyFill="1" applyBorder="1" applyAlignment="1">
      <alignment horizontal="center" textRotation="90" wrapText="1"/>
    </xf>
    <xf numFmtId="0" fontId="0" fillId="48" borderId="10" xfId="0" applyFill="1" applyBorder="1" applyAlignment="1">
      <alignment horizontal="center" textRotation="90" wrapText="1"/>
    </xf>
    <xf numFmtId="0" fontId="12" fillId="49" borderId="11" xfId="0" applyFont="1" applyFill="1" applyBorder="1" applyAlignment="1">
      <alignment horizontal="center" wrapText="1"/>
    </xf>
    <xf numFmtId="0" fontId="0" fillId="47" borderId="11" xfId="0" applyFill="1" applyBorder="1" applyAlignment="1">
      <alignment horizontal="center"/>
    </xf>
    <xf numFmtId="0" fontId="0" fillId="48" borderId="10" xfId="0" applyFill="1" applyBorder="1" applyAlignment="1">
      <alignment horizontal="center"/>
    </xf>
    <xf numFmtId="0" fontId="0" fillId="49" borderId="11" xfId="0" applyFill="1" applyBorder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0" fillId="50" borderId="10" xfId="0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48" fillId="0" borderId="10" xfId="0" applyFont="1" applyBorder="1" applyAlignment="1">
      <alignment/>
    </xf>
    <xf numFmtId="0" fontId="0" fillId="50" borderId="10" xfId="0" applyFill="1" applyBorder="1" applyAlignment="1">
      <alignment/>
    </xf>
    <xf numFmtId="0" fontId="48" fillId="51" borderId="10" xfId="0" applyFont="1" applyFill="1" applyBorder="1" applyAlignment="1">
      <alignment/>
    </xf>
    <xf numFmtId="0" fontId="0" fillId="51" borderId="10" xfId="0" applyFont="1" applyFill="1" applyBorder="1" applyAlignment="1">
      <alignment horizontal="center" vertical="center"/>
    </xf>
    <xf numFmtId="0" fontId="0" fillId="5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51" borderId="10" xfId="0" applyFill="1" applyBorder="1" applyAlignment="1">
      <alignment/>
    </xf>
    <xf numFmtId="0" fontId="0" fillId="5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8" fillId="51" borderId="10" xfId="0" applyFont="1" applyFill="1" applyBorder="1" applyAlignment="1">
      <alignment wrapText="1"/>
    </xf>
    <xf numFmtId="0" fontId="0" fillId="51" borderId="10" xfId="0" applyFill="1" applyBorder="1" applyAlignment="1">
      <alignment wrapText="1"/>
    </xf>
    <xf numFmtId="0" fontId="16" fillId="0" borderId="10" xfId="0" applyFont="1" applyBorder="1" applyAlignment="1">
      <alignment horizontal="center" vertical="center" textRotation="90"/>
    </xf>
    <xf numFmtId="0" fontId="0" fillId="0" borderId="12" xfId="0" applyBorder="1" applyAlignment="1">
      <alignment/>
    </xf>
    <xf numFmtId="0" fontId="0" fillId="50" borderId="12" xfId="0" applyFill="1" applyBorder="1" applyAlignment="1">
      <alignment/>
    </xf>
    <xf numFmtId="0" fontId="0" fillId="0" borderId="12" xfId="0" applyFill="1" applyBorder="1" applyAlignment="1">
      <alignment/>
    </xf>
    <xf numFmtId="1" fontId="0" fillId="50" borderId="10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77" fontId="0" fillId="50" borderId="10" xfId="0" applyNumberFormat="1" applyFill="1" applyBorder="1" applyAlignment="1">
      <alignment/>
    </xf>
    <xf numFmtId="0" fontId="48" fillId="46" borderId="10" xfId="0" applyFont="1" applyFill="1" applyBorder="1" applyAlignment="1">
      <alignment/>
    </xf>
    <xf numFmtId="0" fontId="0" fillId="46" borderId="10" xfId="0" applyFill="1" applyBorder="1" applyAlignment="1">
      <alignment/>
    </xf>
    <xf numFmtId="0" fontId="48" fillId="46" borderId="10" xfId="0" applyFont="1" applyFill="1" applyBorder="1" applyAlignment="1">
      <alignment/>
    </xf>
    <xf numFmtId="0" fontId="0" fillId="46" borderId="10" xfId="0" applyFont="1" applyFill="1" applyBorder="1" applyAlignment="1">
      <alignment/>
    </xf>
    <xf numFmtId="0" fontId="48" fillId="46" borderId="10" xfId="0" applyFont="1" applyFill="1" applyBorder="1" applyAlignment="1">
      <alignment wrapText="1"/>
    </xf>
    <xf numFmtId="0" fontId="0" fillId="46" borderId="10" xfId="0" applyFill="1" applyBorder="1" applyAlignment="1">
      <alignment wrapText="1"/>
    </xf>
    <xf numFmtId="0" fontId="39" fillId="46" borderId="10" xfId="0" applyFont="1" applyFill="1" applyBorder="1" applyAlignment="1">
      <alignment wrapText="1"/>
    </xf>
    <xf numFmtId="0" fontId="63" fillId="50" borderId="10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12" fillId="5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52" borderId="10" xfId="0" applyFont="1" applyFill="1" applyBorder="1" applyAlignment="1">
      <alignment/>
    </xf>
    <xf numFmtId="0" fontId="48" fillId="53" borderId="10" xfId="0" applyFont="1" applyFill="1" applyBorder="1" applyAlignment="1">
      <alignment/>
    </xf>
    <xf numFmtId="0" fontId="0" fillId="53" borderId="10" xfId="0" applyFill="1" applyBorder="1" applyAlignment="1">
      <alignment/>
    </xf>
    <xf numFmtId="0" fontId="63" fillId="53" borderId="10" xfId="0" applyFont="1" applyFill="1" applyBorder="1" applyAlignment="1">
      <alignment/>
    </xf>
    <xf numFmtId="0" fontId="48" fillId="53" borderId="10" xfId="0" applyFont="1" applyFill="1" applyBorder="1" applyAlignment="1">
      <alignment wrapText="1"/>
    </xf>
    <xf numFmtId="0" fontId="0" fillId="53" borderId="10" xfId="0" applyFill="1" applyBorder="1" applyAlignment="1">
      <alignment wrapText="1"/>
    </xf>
    <xf numFmtId="0" fontId="0" fillId="50" borderId="10" xfId="0" applyFill="1" applyBorder="1" applyAlignment="1">
      <alignment textRotation="90"/>
    </xf>
    <xf numFmtId="0" fontId="39" fillId="0" borderId="10" xfId="0" applyFont="1" applyBorder="1" applyAlignment="1">
      <alignment/>
    </xf>
    <xf numFmtId="0" fontId="39" fillId="50" borderId="10" xfId="0" applyFont="1" applyFill="1" applyBorder="1" applyAlignment="1">
      <alignment/>
    </xf>
    <xf numFmtId="0" fontId="48" fillId="31" borderId="10" xfId="0" applyFont="1" applyFill="1" applyBorder="1" applyAlignment="1">
      <alignment/>
    </xf>
    <xf numFmtId="0" fontId="0" fillId="31" borderId="10" xfId="0" applyFill="1" applyBorder="1" applyAlignment="1">
      <alignment/>
    </xf>
    <xf numFmtId="0" fontId="63" fillId="31" borderId="10" xfId="0" applyFont="1" applyFill="1" applyBorder="1" applyAlignment="1">
      <alignment/>
    </xf>
    <xf numFmtId="0" fontId="17" fillId="31" borderId="13" xfId="0" applyFont="1" applyFill="1" applyBorder="1" applyAlignment="1">
      <alignment horizontal="center" vertical="top" wrapText="1"/>
    </xf>
    <xf numFmtId="0" fontId="17" fillId="31" borderId="14" xfId="0" applyFont="1" applyFill="1" applyBorder="1" applyAlignment="1">
      <alignment horizontal="center" vertical="top" wrapText="1"/>
    </xf>
    <xf numFmtId="0" fontId="18" fillId="31" borderId="10" xfId="0" applyFont="1" applyFill="1" applyBorder="1" applyAlignment="1">
      <alignment horizontal="left" wrapText="1"/>
    </xf>
    <xf numFmtId="0" fontId="0" fillId="31" borderId="10" xfId="0" applyFont="1" applyFill="1" applyBorder="1" applyAlignment="1">
      <alignment horizontal="right" wrapText="1"/>
    </xf>
    <xf numFmtId="0" fontId="19" fillId="31" borderId="10" xfId="0" applyFont="1" applyFill="1" applyBorder="1" applyAlignment="1">
      <alignment horizontal="right" wrapText="1"/>
    </xf>
    <xf numFmtId="0" fontId="0" fillId="31" borderId="10" xfId="0" applyFont="1" applyFill="1" applyBorder="1" applyAlignment="1">
      <alignment horizontal="center" wrapText="1"/>
    </xf>
    <xf numFmtId="0" fontId="0" fillId="31" borderId="10" xfId="0" applyFont="1" applyFill="1" applyBorder="1" applyAlignment="1">
      <alignment horizontal="left" wrapText="1"/>
    </xf>
    <xf numFmtId="0" fontId="16" fillId="31" borderId="1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right" wrapText="1"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16" fillId="7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62" fillId="46" borderId="10" xfId="0" applyFont="1" applyFill="1" applyBorder="1" applyAlignment="1">
      <alignment horizont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7FD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28"/>
  <sheetViews>
    <sheetView zoomScalePageLayoutView="0" workbookViewId="0" topLeftCell="A13">
      <selection activeCell="C11" sqref="C11"/>
    </sheetView>
  </sheetViews>
  <sheetFormatPr defaultColWidth="9.00390625" defaultRowHeight="12.75"/>
  <cols>
    <col min="1" max="1" width="37.75390625" style="62" customWidth="1"/>
    <col min="2" max="2" width="14.25390625" style="4" customWidth="1"/>
    <col min="3" max="3" width="4.25390625" style="5" customWidth="1"/>
    <col min="4" max="4" width="3.375" style="5" customWidth="1"/>
    <col min="5" max="5" width="5.75390625" style="32" customWidth="1"/>
    <col min="6" max="6" width="3.25390625" style="30" customWidth="1"/>
    <col min="7" max="7" width="4.125" style="30" customWidth="1"/>
    <col min="8" max="9" width="4.25390625" style="7" customWidth="1"/>
    <col min="10" max="10" width="3.25390625" style="4" customWidth="1"/>
    <col min="11" max="11" width="5.125" style="7" customWidth="1"/>
    <col min="12" max="12" width="5.75390625" style="4" customWidth="1"/>
    <col min="13" max="59" width="9.125" style="4" customWidth="1"/>
    <col min="60" max="60" width="9.125" style="37" customWidth="1"/>
    <col min="61" max="103" width="9.125" style="40" customWidth="1"/>
    <col min="104" max="16384" width="9.125" style="4" customWidth="1"/>
  </cols>
  <sheetData>
    <row r="1" spans="1:103" s="14" customFormat="1" ht="97.5" customHeight="1">
      <c r="A1" s="2" t="s">
        <v>0</v>
      </c>
      <c r="B1" s="2" t="s">
        <v>1</v>
      </c>
      <c r="C1" s="3" t="s">
        <v>2</v>
      </c>
      <c r="D1" s="3" t="s">
        <v>3</v>
      </c>
      <c r="E1" s="31" t="s">
        <v>4</v>
      </c>
      <c r="F1" s="29" t="s">
        <v>5</v>
      </c>
      <c r="G1" s="29" t="s">
        <v>260</v>
      </c>
      <c r="H1" s="16" t="s">
        <v>169</v>
      </c>
      <c r="I1" s="16" t="s">
        <v>261</v>
      </c>
      <c r="J1" s="3" t="s">
        <v>170</v>
      </c>
      <c r="K1" s="16" t="s">
        <v>171</v>
      </c>
      <c r="L1" s="17" t="s">
        <v>157</v>
      </c>
      <c r="M1" s="18" t="s">
        <v>172</v>
      </c>
      <c r="N1" s="18" t="s">
        <v>173</v>
      </c>
      <c r="O1" s="18" t="s">
        <v>174</v>
      </c>
      <c r="P1" s="18" t="s">
        <v>175</v>
      </c>
      <c r="Q1" s="18" t="s">
        <v>176</v>
      </c>
      <c r="R1" s="18" t="s">
        <v>177</v>
      </c>
      <c r="S1" s="18" t="s">
        <v>178</v>
      </c>
      <c r="T1" s="18" t="s">
        <v>179</v>
      </c>
      <c r="U1" s="18" t="s">
        <v>180</v>
      </c>
      <c r="V1" s="18" t="s">
        <v>181</v>
      </c>
      <c r="W1" s="18" t="s">
        <v>182</v>
      </c>
      <c r="X1" s="19" t="s">
        <v>183</v>
      </c>
      <c r="Y1" s="20" t="s">
        <v>184</v>
      </c>
      <c r="Z1" s="20" t="s">
        <v>185</v>
      </c>
      <c r="AA1" s="20" t="s">
        <v>186</v>
      </c>
      <c r="AB1" s="20" t="s">
        <v>187</v>
      </c>
      <c r="AC1" s="20" t="s">
        <v>188</v>
      </c>
      <c r="AD1" s="20" t="s">
        <v>189</v>
      </c>
      <c r="AE1" s="20" t="s">
        <v>190</v>
      </c>
      <c r="AF1" s="20" t="s">
        <v>191</v>
      </c>
      <c r="AG1" s="20" t="s">
        <v>192</v>
      </c>
      <c r="AH1" s="20" t="s">
        <v>193</v>
      </c>
      <c r="AI1" s="20" t="s">
        <v>194</v>
      </c>
      <c r="AJ1" s="21" t="s">
        <v>158</v>
      </c>
      <c r="AK1" s="22" t="s">
        <v>195</v>
      </c>
      <c r="AL1" s="22" t="s">
        <v>196</v>
      </c>
      <c r="AM1" s="22" t="s">
        <v>197</v>
      </c>
      <c r="AN1" s="22" t="s">
        <v>198</v>
      </c>
      <c r="AO1" s="22" t="s">
        <v>199</v>
      </c>
      <c r="AP1" s="22" t="s">
        <v>200</v>
      </c>
      <c r="AQ1" s="22" t="s">
        <v>201</v>
      </c>
      <c r="AR1" s="22" t="s">
        <v>202</v>
      </c>
      <c r="AS1" s="22" t="s">
        <v>203</v>
      </c>
      <c r="AT1" s="22" t="s">
        <v>204</v>
      </c>
      <c r="AU1" s="22" t="s">
        <v>205</v>
      </c>
      <c r="AV1" s="22" t="s">
        <v>206</v>
      </c>
      <c r="AW1" s="22" t="s">
        <v>207</v>
      </c>
      <c r="AX1" s="22" t="s">
        <v>208</v>
      </c>
      <c r="AY1" s="22" t="s">
        <v>209</v>
      </c>
      <c r="AZ1" s="22" t="s">
        <v>210</v>
      </c>
      <c r="BA1" s="22" t="s">
        <v>211</v>
      </c>
      <c r="BB1" s="22" t="s">
        <v>212</v>
      </c>
      <c r="BC1" s="22" t="s">
        <v>213</v>
      </c>
      <c r="BD1" s="22" t="s">
        <v>214</v>
      </c>
      <c r="BE1" s="22" t="s">
        <v>215</v>
      </c>
      <c r="BF1" s="22" t="s">
        <v>216</v>
      </c>
      <c r="BG1" s="22" t="s">
        <v>217</v>
      </c>
      <c r="BH1" s="35" t="s">
        <v>46</v>
      </c>
      <c r="BI1" s="39" t="s">
        <v>218</v>
      </c>
      <c r="BJ1" s="39" t="s">
        <v>219</v>
      </c>
      <c r="BK1" s="39" t="s">
        <v>220</v>
      </c>
      <c r="BL1" s="39" t="s">
        <v>221</v>
      </c>
      <c r="BM1" s="39" t="s">
        <v>222</v>
      </c>
      <c r="BN1" s="39" t="s">
        <v>223</v>
      </c>
      <c r="BO1" s="39" t="s">
        <v>224</v>
      </c>
      <c r="BP1" s="39" t="s">
        <v>225</v>
      </c>
      <c r="BQ1" s="39" t="s">
        <v>226</v>
      </c>
      <c r="BR1" s="39" t="s">
        <v>227</v>
      </c>
      <c r="BS1" s="39" t="s">
        <v>228</v>
      </c>
      <c r="BT1" s="39" t="s">
        <v>229</v>
      </c>
      <c r="BU1" s="39" t="s">
        <v>230</v>
      </c>
      <c r="BV1" s="39" t="s">
        <v>231</v>
      </c>
      <c r="BW1" s="39" t="s">
        <v>232</v>
      </c>
      <c r="BX1" s="39" t="s">
        <v>233</v>
      </c>
      <c r="BY1" s="39" t="s">
        <v>234</v>
      </c>
      <c r="BZ1" s="39" t="s">
        <v>235</v>
      </c>
      <c r="CA1" s="39" t="s">
        <v>236</v>
      </c>
      <c r="CB1" s="39" t="s">
        <v>237</v>
      </c>
      <c r="CC1" s="39" t="s">
        <v>238</v>
      </c>
      <c r="CD1" s="39" t="s">
        <v>239</v>
      </c>
      <c r="CE1" s="39" t="s">
        <v>240</v>
      </c>
      <c r="CF1" s="39" t="s">
        <v>241</v>
      </c>
      <c r="CG1" s="39" t="s">
        <v>242</v>
      </c>
      <c r="CH1" s="39" t="s">
        <v>243</v>
      </c>
      <c r="CI1" s="39" t="s">
        <v>244</v>
      </c>
      <c r="CJ1" s="39" t="s">
        <v>245</v>
      </c>
      <c r="CK1" s="39" t="s">
        <v>246</v>
      </c>
      <c r="CL1" s="39" t="s">
        <v>237</v>
      </c>
      <c r="CM1" s="39" t="s">
        <v>247</v>
      </c>
      <c r="CN1" s="39" t="s">
        <v>248</v>
      </c>
      <c r="CO1" s="39" t="s">
        <v>249</v>
      </c>
      <c r="CP1" s="39" t="s">
        <v>250</v>
      </c>
      <c r="CQ1" s="39" t="s">
        <v>251</v>
      </c>
      <c r="CR1" s="39" t="s">
        <v>252</v>
      </c>
      <c r="CS1" s="39" t="s">
        <v>253</v>
      </c>
      <c r="CT1" s="39" t="s">
        <v>254</v>
      </c>
      <c r="CU1" s="39" t="s">
        <v>255</v>
      </c>
      <c r="CV1" s="39" t="s">
        <v>256</v>
      </c>
      <c r="CW1" s="39" t="s">
        <v>257</v>
      </c>
      <c r="CX1" s="39" t="s">
        <v>258</v>
      </c>
      <c r="CY1" s="39" t="s">
        <v>259</v>
      </c>
    </row>
    <row r="2" spans="1:103" s="14" customFormat="1" ht="17.25" customHeight="1">
      <c r="A2" s="2" t="s">
        <v>262</v>
      </c>
      <c r="B2" s="2"/>
      <c r="C2" s="3"/>
      <c r="D2" s="41">
        <v>5</v>
      </c>
      <c r="E2" s="31"/>
      <c r="F2" s="29"/>
      <c r="G2" s="33">
        <v>0</v>
      </c>
      <c r="H2" s="3"/>
      <c r="I2" s="3"/>
      <c r="J2" s="3"/>
      <c r="K2" s="6">
        <f aca="true" t="shared" si="0" ref="K2:K33">L2+X2+AJ2+BH2</f>
        <v>520</v>
      </c>
      <c r="L2" s="23">
        <f aca="true" t="shared" si="1" ref="L2:L33">SUM(M2:W2)</f>
        <v>105</v>
      </c>
      <c r="M2" s="24">
        <v>3</v>
      </c>
      <c r="N2" s="24">
        <v>2</v>
      </c>
      <c r="O2" s="24">
        <v>6</v>
      </c>
      <c r="P2" s="24">
        <v>20</v>
      </c>
      <c r="Q2" s="24">
        <v>8</v>
      </c>
      <c r="R2" s="24">
        <v>12</v>
      </c>
      <c r="S2" s="24">
        <v>6</v>
      </c>
      <c r="T2" s="24">
        <v>20</v>
      </c>
      <c r="U2" s="24">
        <v>12</v>
      </c>
      <c r="V2" s="24">
        <v>8</v>
      </c>
      <c r="W2" s="24">
        <v>8</v>
      </c>
      <c r="X2" s="25">
        <f aca="true" t="shared" si="2" ref="X2:X33">SUM(Y2:AI2)</f>
        <v>90</v>
      </c>
      <c r="Y2" s="26">
        <v>6</v>
      </c>
      <c r="Z2" s="26">
        <v>3</v>
      </c>
      <c r="AA2" s="26">
        <v>1</v>
      </c>
      <c r="AB2" s="26">
        <v>4</v>
      </c>
      <c r="AC2" s="26">
        <v>4</v>
      </c>
      <c r="AD2" s="26">
        <v>4</v>
      </c>
      <c r="AE2" s="26">
        <v>6</v>
      </c>
      <c r="AF2" s="26">
        <v>8</v>
      </c>
      <c r="AG2" s="26">
        <v>18</v>
      </c>
      <c r="AH2" s="26">
        <v>16</v>
      </c>
      <c r="AI2" s="26">
        <v>20</v>
      </c>
      <c r="AJ2" s="27">
        <f aca="true" t="shared" si="3" ref="AJ2:AJ33">SUM(AK2:BG2)</f>
        <v>145</v>
      </c>
      <c r="AK2" s="28">
        <v>1</v>
      </c>
      <c r="AL2" s="28">
        <v>2</v>
      </c>
      <c r="AM2" s="28">
        <v>10</v>
      </c>
      <c r="AN2" s="28">
        <v>10</v>
      </c>
      <c r="AO2" s="28">
        <v>3</v>
      </c>
      <c r="AP2" s="28">
        <v>4</v>
      </c>
      <c r="AQ2" s="28">
        <v>10</v>
      </c>
      <c r="AR2" s="28">
        <v>1</v>
      </c>
      <c r="AS2" s="28">
        <v>10</v>
      </c>
      <c r="AT2" s="28">
        <v>5</v>
      </c>
      <c r="AU2" s="28">
        <v>5</v>
      </c>
      <c r="AV2" s="28">
        <v>5</v>
      </c>
      <c r="AW2" s="28">
        <v>13</v>
      </c>
      <c r="AX2" s="28">
        <v>18</v>
      </c>
      <c r="AY2" s="28">
        <v>4</v>
      </c>
      <c r="AZ2" s="28">
        <v>2</v>
      </c>
      <c r="BA2" s="28">
        <v>3</v>
      </c>
      <c r="BB2" s="28">
        <v>12</v>
      </c>
      <c r="BC2" s="28">
        <v>4</v>
      </c>
      <c r="BD2" s="28">
        <v>2</v>
      </c>
      <c r="BE2" s="28">
        <v>5</v>
      </c>
      <c r="BF2" s="28">
        <v>6</v>
      </c>
      <c r="BG2" s="28">
        <v>10</v>
      </c>
      <c r="BH2" s="36">
        <f aca="true" t="shared" si="4" ref="BH2:BH33">SUM(BI2:CY2)</f>
        <v>180</v>
      </c>
      <c r="BI2" s="38">
        <v>2</v>
      </c>
      <c r="BJ2" s="38">
        <v>2</v>
      </c>
      <c r="BK2" s="38">
        <v>3</v>
      </c>
      <c r="BL2" s="38">
        <v>2</v>
      </c>
      <c r="BM2" s="38">
        <v>2</v>
      </c>
      <c r="BN2" s="38">
        <v>2</v>
      </c>
      <c r="BO2" s="38">
        <v>3</v>
      </c>
      <c r="BP2" s="38">
        <v>8</v>
      </c>
      <c r="BQ2" s="38">
        <v>3</v>
      </c>
      <c r="BR2" s="38">
        <v>6</v>
      </c>
      <c r="BS2" s="38">
        <v>6</v>
      </c>
      <c r="BT2" s="38">
        <v>6</v>
      </c>
      <c r="BU2" s="38">
        <v>2</v>
      </c>
      <c r="BV2" s="38">
        <v>6</v>
      </c>
      <c r="BW2" s="38">
        <v>4</v>
      </c>
      <c r="BX2" s="38">
        <v>2</v>
      </c>
      <c r="BY2" s="38">
        <v>1</v>
      </c>
      <c r="BZ2" s="38">
        <v>2</v>
      </c>
      <c r="CA2" s="38">
        <v>2</v>
      </c>
      <c r="CB2" s="38">
        <v>4</v>
      </c>
      <c r="CC2" s="38">
        <v>4</v>
      </c>
      <c r="CD2" s="38">
        <v>4</v>
      </c>
      <c r="CE2" s="38">
        <v>12</v>
      </c>
      <c r="CF2" s="38">
        <v>4</v>
      </c>
      <c r="CG2" s="38">
        <v>4</v>
      </c>
      <c r="CH2" s="38">
        <v>3</v>
      </c>
      <c r="CI2" s="38">
        <v>2</v>
      </c>
      <c r="CJ2" s="38">
        <v>2</v>
      </c>
      <c r="CK2" s="38">
        <v>1</v>
      </c>
      <c r="CL2" s="38">
        <v>4</v>
      </c>
      <c r="CM2" s="38">
        <v>2</v>
      </c>
      <c r="CN2" s="38">
        <v>4</v>
      </c>
      <c r="CO2" s="38">
        <v>10</v>
      </c>
      <c r="CP2" s="38">
        <v>10</v>
      </c>
      <c r="CQ2" s="38">
        <v>4</v>
      </c>
      <c r="CR2" s="38">
        <v>4</v>
      </c>
      <c r="CS2" s="38">
        <v>10</v>
      </c>
      <c r="CT2" s="38">
        <v>4</v>
      </c>
      <c r="CU2" s="38">
        <v>7</v>
      </c>
      <c r="CV2" s="38">
        <v>3</v>
      </c>
      <c r="CW2" s="38">
        <v>3</v>
      </c>
      <c r="CX2" s="38">
        <v>6</v>
      </c>
      <c r="CY2" s="38">
        <v>5</v>
      </c>
    </row>
    <row r="3" spans="1:129" s="48" customFormat="1" ht="16.5" customHeight="1">
      <c r="A3" s="56" t="s">
        <v>76</v>
      </c>
      <c r="B3" s="13" t="s">
        <v>8</v>
      </c>
      <c r="C3" s="9">
        <v>52</v>
      </c>
      <c r="D3" s="57">
        <v>8</v>
      </c>
      <c r="E3" s="55">
        <v>510</v>
      </c>
      <c r="F3" s="43">
        <v>7</v>
      </c>
      <c r="G3" s="43">
        <v>86</v>
      </c>
      <c r="H3" s="13">
        <v>86</v>
      </c>
      <c r="I3" s="13">
        <v>1</v>
      </c>
      <c r="J3" s="2" t="s">
        <v>264</v>
      </c>
      <c r="K3" s="6">
        <f t="shared" si="0"/>
        <v>144</v>
      </c>
      <c r="L3" s="23">
        <f t="shared" si="1"/>
        <v>37</v>
      </c>
      <c r="M3" s="54">
        <v>3</v>
      </c>
      <c r="N3" s="54">
        <v>2</v>
      </c>
      <c r="O3" s="54">
        <v>6</v>
      </c>
      <c r="P3" s="54"/>
      <c r="Q3" s="54"/>
      <c r="R3" s="54"/>
      <c r="S3" s="54">
        <v>6</v>
      </c>
      <c r="T3" s="54">
        <v>20</v>
      </c>
      <c r="U3" s="54"/>
      <c r="V3" s="54"/>
      <c r="W3" s="54"/>
      <c r="X3" s="25">
        <f t="shared" si="2"/>
        <v>90</v>
      </c>
      <c r="Y3" s="45">
        <v>6</v>
      </c>
      <c r="Z3" s="45">
        <v>3</v>
      </c>
      <c r="AA3" s="45">
        <v>1</v>
      </c>
      <c r="AB3" s="45">
        <v>4</v>
      </c>
      <c r="AC3" s="45">
        <v>4</v>
      </c>
      <c r="AD3" s="45">
        <v>4</v>
      </c>
      <c r="AE3" s="45">
        <v>6</v>
      </c>
      <c r="AF3" s="45">
        <v>8</v>
      </c>
      <c r="AG3" s="45">
        <v>18</v>
      </c>
      <c r="AH3" s="45">
        <v>16</v>
      </c>
      <c r="AI3" s="45">
        <v>20</v>
      </c>
      <c r="AJ3" s="27">
        <f t="shared" si="3"/>
        <v>0</v>
      </c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36">
        <f t="shared" si="4"/>
        <v>17</v>
      </c>
      <c r="BI3" s="51">
        <v>0</v>
      </c>
      <c r="BJ3" s="51">
        <v>2</v>
      </c>
      <c r="BK3" s="51">
        <v>0</v>
      </c>
      <c r="BL3" s="51">
        <v>0</v>
      </c>
      <c r="BM3" s="51">
        <v>1</v>
      </c>
      <c r="BN3" s="51">
        <v>2</v>
      </c>
      <c r="BO3" s="51">
        <v>3</v>
      </c>
      <c r="BP3" s="51">
        <v>0</v>
      </c>
      <c r="BQ3" s="51">
        <v>0</v>
      </c>
      <c r="BR3" s="51">
        <v>0</v>
      </c>
      <c r="BS3" s="51">
        <v>0</v>
      </c>
      <c r="BT3" s="51">
        <v>4</v>
      </c>
      <c r="BU3" s="51">
        <v>0</v>
      </c>
      <c r="BV3" s="51">
        <v>0</v>
      </c>
      <c r="BW3" s="51">
        <v>0</v>
      </c>
      <c r="BX3" s="51">
        <v>0</v>
      </c>
      <c r="BY3" s="51">
        <v>0</v>
      </c>
      <c r="BZ3" s="51">
        <v>0</v>
      </c>
      <c r="CA3" s="51">
        <v>0</v>
      </c>
      <c r="CB3" s="51">
        <v>0</v>
      </c>
      <c r="CC3" s="51">
        <v>0</v>
      </c>
      <c r="CD3" s="51">
        <v>0</v>
      </c>
      <c r="CE3" s="51">
        <v>0</v>
      </c>
      <c r="CF3" s="51">
        <v>0</v>
      </c>
      <c r="CG3" s="51">
        <v>0</v>
      </c>
      <c r="CH3" s="51">
        <v>0</v>
      </c>
      <c r="CI3" s="51">
        <v>0</v>
      </c>
      <c r="CJ3" s="51">
        <v>0</v>
      </c>
      <c r="CK3" s="51">
        <v>0</v>
      </c>
      <c r="CL3" s="51">
        <v>0</v>
      </c>
      <c r="CM3" s="51">
        <v>0</v>
      </c>
      <c r="CN3" s="51">
        <v>0</v>
      </c>
      <c r="CO3" s="51">
        <v>0</v>
      </c>
      <c r="CP3" s="51">
        <v>0</v>
      </c>
      <c r="CQ3" s="51">
        <v>0</v>
      </c>
      <c r="CR3" s="51">
        <v>0</v>
      </c>
      <c r="CS3" s="51">
        <v>0</v>
      </c>
      <c r="CT3" s="51">
        <v>0</v>
      </c>
      <c r="CU3" s="51">
        <v>0</v>
      </c>
      <c r="CV3" s="51">
        <v>0</v>
      </c>
      <c r="CW3" s="51">
        <v>0</v>
      </c>
      <c r="CX3" s="51">
        <v>0</v>
      </c>
      <c r="CY3" s="51">
        <v>5</v>
      </c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</row>
    <row r="4" spans="1:103" s="13" customFormat="1" ht="15.75">
      <c r="A4" s="56" t="s">
        <v>78</v>
      </c>
      <c r="B4" s="13" t="s">
        <v>8</v>
      </c>
      <c r="C4" s="9">
        <v>52</v>
      </c>
      <c r="D4" s="57">
        <v>8</v>
      </c>
      <c r="E4" s="42">
        <v>321</v>
      </c>
      <c r="F4" s="43">
        <v>19</v>
      </c>
      <c r="G4" s="43">
        <v>43</v>
      </c>
      <c r="H4" s="13">
        <v>43</v>
      </c>
      <c r="I4" s="13">
        <v>1</v>
      </c>
      <c r="J4" s="2" t="s">
        <v>264</v>
      </c>
      <c r="K4" s="6">
        <f t="shared" si="0"/>
        <v>138</v>
      </c>
      <c r="L4" s="23">
        <f t="shared" si="1"/>
        <v>39</v>
      </c>
      <c r="M4" s="54">
        <v>3</v>
      </c>
      <c r="N4" s="54">
        <v>2</v>
      </c>
      <c r="O4" s="54">
        <v>6</v>
      </c>
      <c r="P4" s="54">
        <v>2</v>
      </c>
      <c r="Q4" s="54"/>
      <c r="R4" s="54"/>
      <c r="S4" s="54">
        <v>6</v>
      </c>
      <c r="T4" s="54">
        <v>20</v>
      </c>
      <c r="U4" s="54"/>
      <c r="V4" s="54"/>
      <c r="W4" s="54"/>
      <c r="X4" s="25">
        <f t="shared" si="2"/>
        <v>90</v>
      </c>
      <c r="Y4" s="45">
        <v>6</v>
      </c>
      <c r="Z4" s="45">
        <v>3</v>
      </c>
      <c r="AA4" s="45">
        <v>1</v>
      </c>
      <c r="AB4" s="45">
        <v>4</v>
      </c>
      <c r="AC4" s="45">
        <v>4</v>
      </c>
      <c r="AD4" s="45">
        <v>4</v>
      </c>
      <c r="AE4" s="45">
        <v>6</v>
      </c>
      <c r="AF4" s="45">
        <v>8</v>
      </c>
      <c r="AG4" s="45">
        <v>18</v>
      </c>
      <c r="AH4" s="45">
        <v>16</v>
      </c>
      <c r="AI4" s="45">
        <v>20</v>
      </c>
      <c r="AJ4" s="27">
        <f t="shared" si="3"/>
        <v>3</v>
      </c>
      <c r="AK4" s="46"/>
      <c r="AL4" s="46">
        <v>2</v>
      </c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>
        <v>1</v>
      </c>
      <c r="BG4" s="46"/>
      <c r="BH4" s="36">
        <f t="shared" si="4"/>
        <v>6</v>
      </c>
      <c r="BI4" s="47">
        <v>1</v>
      </c>
      <c r="BJ4" s="47">
        <v>0</v>
      </c>
      <c r="BK4" s="47">
        <v>2</v>
      </c>
      <c r="BL4" s="47">
        <v>0</v>
      </c>
      <c r="BM4" s="47">
        <v>0</v>
      </c>
      <c r="BN4" s="47">
        <v>0</v>
      </c>
      <c r="BO4" s="47">
        <v>3</v>
      </c>
      <c r="BP4" s="47">
        <v>0</v>
      </c>
      <c r="BQ4" s="47">
        <v>0</v>
      </c>
      <c r="BR4" s="47">
        <v>0</v>
      </c>
      <c r="BS4" s="47">
        <v>0</v>
      </c>
      <c r="BT4" s="47">
        <v>0</v>
      </c>
      <c r="BU4" s="47">
        <v>0</v>
      </c>
      <c r="BV4" s="47">
        <v>0</v>
      </c>
      <c r="BW4" s="47">
        <v>0</v>
      </c>
      <c r="BX4" s="47">
        <v>0</v>
      </c>
      <c r="BY4" s="47">
        <v>0</v>
      </c>
      <c r="BZ4" s="47">
        <v>0</v>
      </c>
      <c r="CA4" s="47">
        <v>0</v>
      </c>
      <c r="CB4" s="47">
        <v>0</v>
      </c>
      <c r="CC4" s="47">
        <v>0</v>
      </c>
      <c r="CD4" s="47">
        <v>0</v>
      </c>
      <c r="CE4" s="47">
        <v>0</v>
      </c>
      <c r="CF4" s="47">
        <v>0</v>
      </c>
      <c r="CG4" s="47">
        <v>0</v>
      </c>
      <c r="CH4" s="47">
        <v>0</v>
      </c>
      <c r="CI4" s="47">
        <v>0</v>
      </c>
      <c r="CJ4" s="47">
        <v>0</v>
      </c>
      <c r="CK4" s="47">
        <v>0</v>
      </c>
      <c r="CL4" s="47">
        <v>0</v>
      </c>
      <c r="CM4" s="47">
        <v>0</v>
      </c>
      <c r="CN4" s="47">
        <v>0</v>
      </c>
      <c r="CO4" s="47">
        <v>0</v>
      </c>
      <c r="CP4" s="47">
        <v>0</v>
      </c>
      <c r="CQ4" s="47">
        <v>0</v>
      </c>
      <c r="CR4" s="47">
        <v>0</v>
      </c>
      <c r="CS4" s="47">
        <v>0</v>
      </c>
      <c r="CT4" s="47">
        <v>0</v>
      </c>
      <c r="CU4" s="47">
        <v>0</v>
      </c>
      <c r="CV4" s="47">
        <v>0</v>
      </c>
      <c r="CW4" s="47">
        <v>0</v>
      </c>
      <c r="CX4" s="47">
        <v>0</v>
      </c>
      <c r="CY4" s="47">
        <v>0</v>
      </c>
    </row>
    <row r="5" spans="1:103" s="13" customFormat="1" ht="15.75">
      <c r="A5" s="12" t="s">
        <v>89</v>
      </c>
      <c r="B5" s="59" t="s">
        <v>9</v>
      </c>
      <c r="C5" s="59"/>
      <c r="D5" s="11">
        <v>9</v>
      </c>
      <c r="E5" s="58">
        <v>224</v>
      </c>
      <c r="F5" s="43">
        <v>10</v>
      </c>
      <c r="G5" s="43">
        <v>108</v>
      </c>
      <c r="H5" s="13">
        <v>108</v>
      </c>
      <c r="I5" s="13">
        <v>1</v>
      </c>
      <c r="J5" s="2"/>
      <c r="K5" s="6">
        <f t="shared" si="0"/>
        <v>132</v>
      </c>
      <c r="L5" s="23">
        <f t="shared" si="1"/>
        <v>11</v>
      </c>
      <c r="M5" s="54">
        <v>3</v>
      </c>
      <c r="N5" s="54">
        <v>2</v>
      </c>
      <c r="O5" s="54">
        <v>6</v>
      </c>
      <c r="P5" s="54"/>
      <c r="Q5" s="54"/>
      <c r="R5" s="54"/>
      <c r="S5" s="54"/>
      <c r="T5" s="54"/>
      <c r="U5" s="54"/>
      <c r="V5" s="54"/>
      <c r="W5" s="54"/>
      <c r="X5" s="25">
        <f t="shared" si="2"/>
        <v>67</v>
      </c>
      <c r="Y5" s="45">
        <v>6</v>
      </c>
      <c r="Z5" s="45">
        <v>3</v>
      </c>
      <c r="AA5" s="45">
        <v>1</v>
      </c>
      <c r="AB5" s="45">
        <v>2</v>
      </c>
      <c r="AC5" s="45">
        <v>4</v>
      </c>
      <c r="AD5" s="45">
        <v>4</v>
      </c>
      <c r="AE5" s="45">
        <v>5</v>
      </c>
      <c r="AF5" s="45">
        <v>8</v>
      </c>
      <c r="AG5" s="45">
        <v>9</v>
      </c>
      <c r="AH5" s="45">
        <v>8</v>
      </c>
      <c r="AI5" s="45">
        <v>17</v>
      </c>
      <c r="AJ5" s="27">
        <f t="shared" si="3"/>
        <v>54</v>
      </c>
      <c r="AK5" s="46"/>
      <c r="AL5" s="46">
        <v>2</v>
      </c>
      <c r="AM5" s="46">
        <v>10</v>
      </c>
      <c r="AN5" s="46">
        <v>10</v>
      </c>
      <c r="AO5" s="46">
        <v>3</v>
      </c>
      <c r="AP5" s="46">
        <v>4</v>
      </c>
      <c r="AQ5" s="46">
        <v>8</v>
      </c>
      <c r="AR5" s="46">
        <v>1</v>
      </c>
      <c r="AS5" s="46">
        <v>2</v>
      </c>
      <c r="AT5" s="46"/>
      <c r="AU5" s="46"/>
      <c r="AV5" s="46"/>
      <c r="AW5" s="46"/>
      <c r="AX5" s="46"/>
      <c r="AY5" s="46"/>
      <c r="AZ5" s="46">
        <v>2</v>
      </c>
      <c r="BA5" s="46">
        <v>3</v>
      </c>
      <c r="BB5" s="46"/>
      <c r="BC5" s="46">
        <v>4</v>
      </c>
      <c r="BD5" s="46">
        <v>2</v>
      </c>
      <c r="BE5" s="46"/>
      <c r="BF5" s="46">
        <v>3</v>
      </c>
      <c r="BG5" s="46"/>
      <c r="BH5" s="36">
        <f t="shared" si="4"/>
        <v>0</v>
      </c>
      <c r="BI5" s="51">
        <v>0</v>
      </c>
      <c r="BJ5" s="51">
        <v>0</v>
      </c>
      <c r="BK5" s="51">
        <v>0</v>
      </c>
      <c r="BL5" s="51">
        <v>0</v>
      </c>
      <c r="BM5" s="51">
        <v>0</v>
      </c>
      <c r="BN5" s="51">
        <v>0</v>
      </c>
      <c r="BO5" s="51">
        <v>0</v>
      </c>
      <c r="BP5" s="51">
        <v>0</v>
      </c>
      <c r="BQ5" s="51">
        <v>0</v>
      </c>
      <c r="BR5" s="51">
        <v>0</v>
      </c>
      <c r="BS5" s="51">
        <v>0</v>
      </c>
      <c r="BT5" s="51">
        <v>0</v>
      </c>
      <c r="BU5" s="51">
        <v>0</v>
      </c>
      <c r="BV5" s="51">
        <v>0</v>
      </c>
      <c r="BW5" s="51">
        <v>0</v>
      </c>
      <c r="BX5" s="51">
        <v>0</v>
      </c>
      <c r="BY5" s="51">
        <v>0</v>
      </c>
      <c r="BZ5" s="51">
        <v>0</v>
      </c>
      <c r="CA5" s="51">
        <v>0</v>
      </c>
      <c r="CB5" s="51">
        <v>0</v>
      </c>
      <c r="CC5" s="51">
        <v>0</v>
      </c>
      <c r="CD5" s="51">
        <v>0</v>
      </c>
      <c r="CE5" s="51">
        <v>0</v>
      </c>
      <c r="CF5" s="51">
        <v>0</v>
      </c>
      <c r="CG5" s="51">
        <v>0</v>
      </c>
      <c r="CH5" s="51">
        <v>0</v>
      </c>
      <c r="CI5" s="51">
        <v>0</v>
      </c>
      <c r="CJ5" s="51">
        <v>0</v>
      </c>
      <c r="CK5" s="51">
        <v>0</v>
      </c>
      <c r="CL5" s="51">
        <v>0</v>
      </c>
      <c r="CM5" s="51">
        <v>0</v>
      </c>
      <c r="CN5" s="51">
        <v>0</v>
      </c>
      <c r="CO5" s="51">
        <v>0</v>
      </c>
      <c r="CP5" s="51">
        <v>0</v>
      </c>
      <c r="CQ5" s="51">
        <v>0</v>
      </c>
      <c r="CR5" s="51">
        <v>0</v>
      </c>
      <c r="CS5" s="51">
        <v>0</v>
      </c>
      <c r="CT5" s="51">
        <v>0</v>
      </c>
      <c r="CU5" s="51">
        <v>0</v>
      </c>
      <c r="CV5" s="51">
        <v>0</v>
      </c>
      <c r="CW5" s="51">
        <v>0</v>
      </c>
      <c r="CX5" s="51">
        <v>0</v>
      </c>
      <c r="CY5" s="51">
        <v>0</v>
      </c>
    </row>
    <row r="6" spans="1:103" s="13" customFormat="1" ht="15.75">
      <c r="A6" s="52" t="s">
        <v>123</v>
      </c>
      <c r="B6" s="13" t="s">
        <v>10</v>
      </c>
      <c r="C6" s="9">
        <v>163</v>
      </c>
      <c r="D6" s="8">
        <v>9</v>
      </c>
      <c r="E6" s="58">
        <v>224</v>
      </c>
      <c r="F6" s="43">
        <v>14</v>
      </c>
      <c r="G6" s="43">
        <v>109</v>
      </c>
      <c r="H6" s="13">
        <v>109</v>
      </c>
      <c r="I6" s="13">
        <v>2</v>
      </c>
      <c r="J6" s="2"/>
      <c r="K6" s="6">
        <f t="shared" si="0"/>
        <v>119</v>
      </c>
      <c r="L6" s="23">
        <f t="shared" si="1"/>
        <v>9</v>
      </c>
      <c r="M6" s="54">
        <v>1</v>
      </c>
      <c r="N6" s="54">
        <v>2</v>
      </c>
      <c r="O6" s="54">
        <v>6</v>
      </c>
      <c r="P6" s="54"/>
      <c r="Q6" s="54"/>
      <c r="R6" s="54"/>
      <c r="S6" s="54"/>
      <c r="T6" s="54"/>
      <c r="U6" s="54"/>
      <c r="V6" s="54"/>
      <c r="W6" s="54"/>
      <c r="X6" s="25">
        <f t="shared" si="2"/>
        <v>44</v>
      </c>
      <c r="Y6" s="45">
        <v>6</v>
      </c>
      <c r="Z6" s="45">
        <v>3</v>
      </c>
      <c r="AA6" s="45">
        <v>1</v>
      </c>
      <c r="AB6" s="45">
        <v>4</v>
      </c>
      <c r="AC6" s="45">
        <v>4</v>
      </c>
      <c r="AD6" s="45">
        <v>4</v>
      </c>
      <c r="AE6" s="45">
        <v>4</v>
      </c>
      <c r="AF6" s="45">
        <v>8</v>
      </c>
      <c r="AG6" s="45">
        <v>0</v>
      </c>
      <c r="AH6" s="45">
        <v>0</v>
      </c>
      <c r="AI6" s="45">
        <v>10</v>
      </c>
      <c r="AJ6" s="27">
        <f t="shared" si="3"/>
        <v>0</v>
      </c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36">
        <f t="shared" si="4"/>
        <v>66</v>
      </c>
      <c r="BI6" s="51">
        <v>2</v>
      </c>
      <c r="BJ6" s="51">
        <v>2</v>
      </c>
      <c r="BK6" s="51">
        <v>2</v>
      </c>
      <c r="BL6" s="51">
        <v>2</v>
      </c>
      <c r="BM6" s="51">
        <v>2</v>
      </c>
      <c r="BN6" s="51">
        <v>2</v>
      </c>
      <c r="BO6" s="51">
        <v>3</v>
      </c>
      <c r="BP6" s="51">
        <v>6</v>
      </c>
      <c r="BQ6" s="51">
        <v>0</v>
      </c>
      <c r="BR6" s="51">
        <v>0</v>
      </c>
      <c r="BS6" s="51">
        <v>6</v>
      </c>
      <c r="BT6" s="51">
        <v>6</v>
      </c>
      <c r="BU6" s="51">
        <v>2</v>
      </c>
      <c r="BV6" s="51">
        <v>6</v>
      </c>
      <c r="BW6" s="51">
        <v>4</v>
      </c>
      <c r="BX6" s="51">
        <v>2</v>
      </c>
      <c r="BY6" s="51">
        <v>1</v>
      </c>
      <c r="BZ6" s="51">
        <v>2</v>
      </c>
      <c r="CA6" s="51">
        <v>2</v>
      </c>
      <c r="CB6" s="51">
        <v>0</v>
      </c>
      <c r="CC6" s="51">
        <v>0</v>
      </c>
      <c r="CD6" s="51">
        <v>0</v>
      </c>
      <c r="CE6" s="51">
        <v>0</v>
      </c>
      <c r="CF6" s="51">
        <v>0</v>
      </c>
      <c r="CG6" s="51">
        <v>0</v>
      </c>
      <c r="CH6" s="51">
        <v>3</v>
      </c>
      <c r="CI6" s="51">
        <v>2</v>
      </c>
      <c r="CJ6" s="51">
        <v>2</v>
      </c>
      <c r="CK6" s="51">
        <v>1</v>
      </c>
      <c r="CL6" s="51">
        <v>0</v>
      </c>
      <c r="CM6" s="51">
        <v>0</v>
      </c>
      <c r="CN6" s="51">
        <v>0</v>
      </c>
      <c r="CO6" s="51">
        <v>0</v>
      </c>
      <c r="CP6" s="51">
        <v>0</v>
      </c>
      <c r="CQ6" s="51">
        <v>0</v>
      </c>
      <c r="CR6" s="51">
        <v>0</v>
      </c>
      <c r="CS6" s="51">
        <v>0</v>
      </c>
      <c r="CT6" s="51">
        <v>0</v>
      </c>
      <c r="CU6" s="51">
        <v>0</v>
      </c>
      <c r="CV6" s="51">
        <v>0</v>
      </c>
      <c r="CW6" s="51">
        <v>0</v>
      </c>
      <c r="CX6" s="51">
        <v>1</v>
      </c>
      <c r="CY6" s="51">
        <v>5</v>
      </c>
    </row>
    <row r="7" spans="1:103" s="13" customFormat="1" ht="15.75">
      <c r="A7" s="49" t="s">
        <v>112</v>
      </c>
      <c r="B7" s="13" t="s">
        <v>11</v>
      </c>
      <c r="C7" s="9" t="s">
        <v>122</v>
      </c>
      <c r="D7" s="50">
        <v>8</v>
      </c>
      <c r="E7" s="58">
        <v>320</v>
      </c>
      <c r="F7" s="43">
        <v>9</v>
      </c>
      <c r="G7" s="43">
        <v>60</v>
      </c>
      <c r="H7" s="13">
        <v>60</v>
      </c>
      <c r="I7" s="13">
        <v>2</v>
      </c>
      <c r="J7" s="2"/>
      <c r="K7" s="6">
        <f t="shared" si="0"/>
        <v>106</v>
      </c>
      <c r="L7" s="23">
        <f t="shared" si="1"/>
        <v>9</v>
      </c>
      <c r="M7" s="54">
        <v>1</v>
      </c>
      <c r="N7" s="54">
        <v>2</v>
      </c>
      <c r="O7" s="54">
        <v>6</v>
      </c>
      <c r="P7" s="54"/>
      <c r="Q7" s="54"/>
      <c r="R7" s="54"/>
      <c r="S7" s="54"/>
      <c r="T7" s="54"/>
      <c r="U7" s="54"/>
      <c r="V7" s="54"/>
      <c r="W7" s="54"/>
      <c r="X7" s="25">
        <f t="shared" si="2"/>
        <v>90</v>
      </c>
      <c r="Y7" s="45">
        <v>6</v>
      </c>
      <c r="Z7" s="45">
        <v>3</v>
      </c>
      <c r="AA7" s="45">
        <v>1</v>
      </c>
      <c r="AB7" s="45">
        <v>4</v>
      </c>
      <c r="AC7" s="45">
        <v>4</v>
      </c>
      <c r="AD7" s="45">
        <v>4</v>
      </c>
      <c r="AE7" s="45">
        <v>6</v>
      </c>
      <c r="AF7" s="45">
        <v>8</v>
      </c>
      <c r="AG7" s="45">
        <v>18</v>
      </c>
      <c r="AH7" s="45">
        <v>16</v>
      </c>
      <c r="AI7" s="45">
        <v>20</v>
      </c>
      <c r="AJ7" s="27">
        <f t="shared" si="3"/>
        <v>7</v>
      </c>
      <c r="AK7" s="46">
        <v>1</v>
      </c>
      <c r="AL7" s="46">
        <v>2</v>
      </c>
      <c r="AM7" s="46"/>
      <c r="AN7" s="46"/>
      <c r="AO7" s="46">
        <v>3</v>
      </c>
      <c r="AP7" s="46"/>
      <c r="AQ7" s="46"/>
      <c r="AR7" s="46">
        <v>1</v>
      </c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36">
        <f t="shared" si="4"/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7">
        <v>0</v>
      </c>
    </row>
    <row r="8" spans="1:103" s="13" customFormat="1" ht="31.5">
      <c r="A8" s="52" t="s">
        <v>33</v>
      </c>
      <c r="B8" s="13" t="s">
        <v>16</v>
      </c>
      <c r="C8" s="8">
        <v>194</v>
      </c>
      <c r="D8" s="8">
        <v>9</v>
      </c>
      <c r="E8" s="58" t="s">
        <v>152</v>
      </c>
      <c r="F8" s="43">
        <v>6</v>
      </c>
      <c r="G8" s="43">
        <v>119</v>
      </c>
      <c r="H8" s="13">
        <v>119</v>
      </c>
      <c r="I8" s="13">
        <v>2</v>
      </c>
      <c r="J8" s="2"/>
      <c r="K8" s="6">
        <f t="shared" si="0"/>
        <v>101</v>
      </c>
      <c r="L8" s="23">
        <f t="shared" si="1"/>
        <v>11</v>
      </c>
      <c r="M8" s="54">
        <v>3</v>
      </c>
      <c r="N8" s="54">
        <v>2</v>
      </c>
      <c r="O8" s="54">
        <v>6</v>
      </c>
      <c r="P8" s="54"/>
      <c r="Q8" s="54"/>
      <c r="R8" s="54"/>
      <c r="S8" s="54"/>
      <c r="T8" s="54"/>
      <c r="U8" s="54"/>
      <c r="V8" s="54"/>
      <c r="W8" s="54"/>
      <c r="X8" s="25">
        <f t="shared" si="2"/>
        <v>90</v>
      </c>
      <c r="Y8" s="45">
        <v>6</v>
      </c>
      <c r="Z8" s="45">
        <v>3</v>
      </c>
      <c r="AA8" s="45">
        <v>1</v>
      </c>
      <c r="AB8" s="45">
        <v>4</v>
      </c>
      <c r="AC8" s="45">
        <v>4</v>
      </c>
      <c r="AD8" s="45">
        <v>4</v>
      </c>
      <c r="AE8" s="45">
        <v>6</v>
      </c>
      <c r="AF8" s="45">
        <v>8</v>
      </c>
      <c r="AG8" s="45">
        <v>18</v>
      </c>
      <c r="AH8" s="45">
        <v>16</v>
      </c>
      <c r="AI8" s="45">
        <v>20</v>
      </c>
      <c r="AJ8" s="27">
        <f t="shared" si="3"/>
        <v>0</v>
      </c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36">
        <f t="shared" si="4"/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v>0</v>
      </c>
      <c r="BQ8" s="51">
        <v>0</v>
      </c>
      <c r="BR8" s="51">
        <v>0</v>
      </c>
      <c r="BS8" s="51">
        <v>0</v>
      </c>
      <c r="BT8" s="51">
        <v>0</v>
      </c>
      <c r="BU8" s="51">
        <v>0</v>
      </c>
      <c r="BV8" s="51">
        <v>0</v>
      </c>
      <c r="BW8" s="51">
        <v>0</v>
      </c>
      <c r="BX8" s="51">
        <v>0</v>
      </c>
      <c r="BY8" s="51">
        <v>0</v>
      </c>
      <c r="BZ8" s="51">
        <v>0</v>
      </c>
      <c r="CA8" s="51">
        <v>0</v>
      </c>
      <c r="CB8" s="51">
        <v>0</v>
      </c>
      <c r="CC8" s="51">
        <v>0</v>
      </c>
      <c r="CD8" s="51">
        <v>0</v>
      </c>
      <c r="CE8" s="51">
        <v>0</v>
      </c>
      <c r="CF8" s="51">
        <v>0</v>
      </c>
      <c r="CG8" s="51">
        <v>0</v>
      </c>
      <c r="CH8" s="51">
        <v>0</v>
      </c>
      <c r="CI8" s="51">
        <v>0</v>
      </c>
      <c r="CJ8" s="51">
        <v>0</v>
      </c>
      <c r="CK8" s="51">
        <v>0</v>
      </c>
      <c r="CL8" s="51">
        <v>0</v>
      </c>
      <c r="CM8" s="51">
        <v>0</v>
      </c>
      <c r="CN8" s="51">
        <v>0</v>
      </c>
      <c r="CO8" s="51">
        <v>0</v>
      </c>
      <c r="CP8" s="51">
        <v>0</v>
      </c>
      <c r="CQ8" s="51">
        <v>0</v>
      </c>
      <c r="CR8" s="51">
        <v>0</v>
      </c>
      <c r="CS8" s="51">
        <v>0</v>
      </c>
      <c r="CT8" s="51">
        <v>0</v>
      </c>
      <c r="CU8" s="51">
        <v>0</v>
      </c>
      <c r="CV8" s="51">
        <v>0</v>
      </c>
      <c r="CW8" s="51">
        <v>0</v>
      </c>
      <c r="CX8" s="51">
        <v>0</v>
      </c>
      <c r="CY8" s="51">
        <v>0</v>
      </c>
    </row>
    <row r="9" spans="1:103" s="13" customFormat="1" ht="15.75">
      <c r="A9" s="52" t="s">
        <v>125</v>
      </c>
      <c r="B9" s="13" t="s">
        <v>10</v>
      </c>
      <c r="C9" s="9" t="s">
        <v>25</v>
      </c>
      <c r="D9" s="8">
        <v>9</v>
      </c>
      <c r="E9" s="58">
        <v>226</v>
      </c>
      <c r="F9" s="43">
        <v>12</v>
      </c>
      <c r="G9" s="43">
        <v>15</v>
      </c>
      <c r="H9" s="13">
        <v>15</v>
      </c>
      <c r="I9" s="13">
        <v>2</v>
      </c>
      <c r="J9" s="53"/>
      <c r="K9" s="6">
        <f t="shared" si="0"/>
        <v>101</v>
      </c>
      <c r="L9" s="23">
        <f t="shared" si="1"/>
        <v>9</v>
      </c>
      <c r="M9" s="44">
        <v>1</v>
      </c>
      <c r="N9" s="44">
        <v>2</v>
      </c>
      <c r="O9" s="44">
        <v>6</v>
      </c>
      <c r="P9" s="44"/>
      <c r="Q9" s="44"/>
      <c r="R9" s="44"/>
      <c r="S9" s="44"/>
      <c r="T9" s="44"/>
      <c r="U9" s="44"/>
      <c r="V9" s="44"/>
      <c r="W9" s="44"/>
      <c r="X9" s="25">
        <f t="shared" si="2"/>
        <v>90</v>
      </c>
      <c r="Y9" s="45">
        <v>6</v>
      </c>
      <c r="Z9" s="45">
        <v>3</v>
      </c>
      <c r="AA9" s="45">
        <v>1</v>
      </c>
      <c r="AB9" s="45">
        <v>4</v>
      </c>
      <c r="AC9" s="45">
        <v>4</v>
      </c>
      <c r="AD9" s="45">
        <v>4</v>
      </c>
      <c r="AE9" s="45">
        <v>6</v>
      </c>
      <c r="AF9" s="45">
        <v>8</v>
      </c>
      <c r="AG9" s="45">
        <v>18</v>
      </c>
      <c r="AH9" s="45">
        <v>16</v>
      </c>
      <c r="AI9" s="45">
        <v>20</v>
      </c>
      <c r="AJ9" s="27">
        <f t="shared" si="3"/>
        <v>0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36">
        <f t="shared" si="4"/>
        <v>2</v>
      </c>
      <c r="BI9" s="47">
        <v>0</v>
      </c>
      <c r="BJ9" s="47">
        <v>0</v>
      </c>
      <c r="BK9" s="47">
        <v>0</v>
      </c>
      <c r="BL9" s="47">
        <v>1</v>
      </c>
      <c r="BM9" s="47">
        <v>1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</row>
    <row r="10" spans="1:103" s="13" customFormat="1" ht="15.75">
      <c r="A10" s="49" t="s">
        <v>134</v>
      </c>
      <c r="B10" s="13" t="s">
        <v>14</v>
      </c>
      <c r="C10" s="9">
        <v>171</v>
      </c>
      <c r="D10" s="8">
        <v>9</v>
      </c>
      <c r="E10" s="55">
        <v>505</v>
      </c>
      <c r="F10" s="43">
        <v>10</v>
      </c>
      <c r="G10" s="43">
        <v>25</v>
      </c>
      <c r="H10" s="13">
        <v>25</v>
      </c>
      <c r="I10" s="13">
        <v>2</v>
      </c>
      <c r="J10" s="2"/>
      <c r="K10" s="6">
        <f t="shared" si="0"/>
        <v>100</v>
      </c>
      <c r="L10" s="23">
        <f t="shared" si="1"/>
        <v>11</v>
      </c>
      <c r="M10" s="44">
        <v>3</v>
      </c>
      <c r="N10" s="44">
        <v>2</v>
      </c>
      <c r="O10" s="44">
        <v>6</v>
      </c>
      <c r="P10" s="44"/>
      <c r="Q10" s="44"/>
      <c r="R10" s="44"/>
      <c r="S10" s="44"/>
      <c r="T10" s="44"/>
      <c r="U10" s="44"/>
      <c r="V10" s="44"/>
      <c r="W10" s="44"/>
      <c r="X10" s="25">
        <f t="shared" si="2"/>
        <v>70</v>
      </c>
      <c r="Y10" s="45">
        <v>6</v>
      </c>
      <c r="Z10" s="45">
        <v>3</v>
      </c>
      <c r="AA10" s="45">
        <v>1</v>
      </c>
      <c r="AB10" s="45">
        <v>4</v>
      </c>
      <c r="AC10" s="45">
        <v>4</v>
      </c>
      <c r="AD10" s="45">
        <v>4</v>
      </c>
      <c r="AE10" s="45">
        <v>6</v>
      </c>
      <c r="AF10" s="45">
        <v>8</v>
      </c>
      <c r="AG10" s="45">
        <v>18</v>
      </c>
      <c r="AH10" s="45">
        <v>16</v>
      </c>
      <c r="AI10" s="45">
        <v>0</v>
      </c>
      <c r="AJ10" s="27">
        <f t="shared" si="3"/>
        <v>2</v>
      </c>
      <c r="AK10" s="46"/>
      <c r="AL10" s="46">
        <v>2</v>
      </c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36">
        <f t="shared" si="4"/>
        <v>17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3</v>
      </c>
      <c r="BP10" s="47">
        <v>2</v>
      </c>
      <c r="BQ10" s="47">
        <v>0</v>
      </c>
      <c r="BR10" s="47">
        <v>0</v>
      </c>
      <c r="BS10" s="47">
        <v>0</v>
      </c>
      <c r="BT10" s="47">
        <v>4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2</v>
      </c>
      <c r="CA10" s="47">
        <v>2</v>
      </c>
      <c r="CB10" s="47">
        <v>4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</row>
    <row r="11" spans="1:103" s="13" customFormat="1" ht="31.5">
      <c r="A11" s="56" t="s">
        <v>77</v>
      </c>
      <c r="B11" s="13" t="s">
        <v>8</v>
      </c>
      <c r="C11" s="9">
        <v>52</v>
      </c>
      <c r="D11" s="57">
        <v>8</v>
      </c>
      <c r="E11" s="42" t="s">
        <v>150</v>
      </c>
      <c r="F11" s="43">
        <v>7</v>
      </c>
      <c r="G11" s="43">
        <v>63</v>
      </c>
      <c r="H11" s="13">
        <v>63</v>
      </c>
      <c r="I11" s="13">
        <v>2</v>
      </c>
      <c r="J11" s="2"/>
      <c r="K11" s="6">
        <f t="shared" si="0"/>
        <v>94</v>
      </c>
      <c r="L11" s="23">
        <f t="shared" si="1"/>
        <v>0</v>
      </c>
      <c r="M11" s="54">
        <v>0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25">
        <f t="shared" si="2"/>
        <v>90</v>
      </c>
      <c r="Y11" s="45">
        <v>6</v>
      </c>
      <c r="Z11" s="45">
        <v>3</v>
      </c>
      <c r="AA11" s="45">
        <v>1</v>
      </c>
      <c r="AB11" s="45">
        <v>4</v>
      </c>
      <c r="AC11" s="45">
        <v>4</v>
      </c>
      <c r="AD11" s="45">
        <v>4</v>
      </c>
      <c r="AE11" s="45">
        <v>6</v>
      </c>
      <c r="AF11" s="45">
        <v>8</v>
      </c>
      <c r="AG11" s="45">
        <v>18</v>
      </c>
      <c r="AH11" s="45">
        <v>16</v>
      </c>
      <c r="AI11" s="45">
        <v>20</v>
      </c>
      <c r="AJ11" s="27">
        <f t="shared" si="3"/>
        <v>0</v>
      </c>
      <c r="AK11" s="46">
        <v>0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36">
        <f t="shared" si="4"/>
        <v>4</v>
      </c>
      <c r="BI11" s="47">
        <v>2</v>
      </c>
      <c r="BJ11" s="47">
        <v>0</v>
      </c>
      <c r="BK11" s="47">
        <v>2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</row>
    <row r="12" spans="1:103" s="13" customFormat="1" ht="15.75">
      <c r="A12" s="49" t="s">
        <v>60</v>
      </c>
      <c r="B12" s="13" t="s">
        <v>7</v>
      </c>
      <c r="C12" s="9">
        <v>249</v>
      </c>
      <c r="D12" s="8">
        <v>9</v>
      </c>
      <c r="E12" s="55" t="s">
        <v>153</v>
      </c>
      <c r="F12" s="43">
        <v>13</v>
      </c>
      <c r="G12" s="43">
        <v>52</v>
      </c>
      <c r="H12" s="13">
        <v>52</v>
      </c>
      <c r="I12" s="13">
        <v>2</v>
      </c>
      <c r="J12" s="2"/>
      <c r="K12" s="6">
        <f t="shared" si="0"/>
        <v>88</v>
      </c>
      <c r="L12" s="23">
        <f t="shared" si="1"/>
        <v>0</v>
      </c>
      <c r="M12" s="54">
        <v>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25">
        <f t="shared" si="2"/>
        <v>78</v>
      </c>
      <c r="Y12" s="45">
        <v>6</v>
      </c>
      <c r="Z12" s="45">
        <v>3</v>
      </c>
      <c r="AA12" s="45">
        <v>1</v>
      </c>
      <c r="AB12" s="45">
        <v>0</v>
      </c>
      <c r="AC12" s="45">
        <v>0</v>
      </c>
      <c r="AD12" s="45">
        <v>0</v>
      </c>
      <c r="AE12" s="45">
        <v>6</v>
      </c>
      <c r="AF12" s="45">
        <v>8</v>
      </c>
      <c r="AG12" s="45">
        <v>18</v>
      </c>
      <c r="AH12" s="45">
        <v>16</v>
      </c>
      <c r="AI12" s="45">
        <v>20</v>
      </c>
      <c r="AJ12" s="27">
        <f t="shared" si="3"/>
        <v>8</v>
      </c>
      <c r="AK12" s="46">
        <v>0</v>
      </c>
      <c r="AL12" s="46">
        <v>2</v>
      </c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>
        <v>6</v>
      </c>
      <c r="BG12" s="46"/>
      <c r="BH12" s="36">
        <f t="shared" si="4"/>
        <v>2</v>
      </c>
      <c r="BI12" s="47">
        <v>0</v>
      </c>
      <c r="BJ12" s="47">
        <v>0</v>
      </c>
      <c r="BK12" s="47">
        <v>1</v>
      </c>
      <c r="BL12" s="47">
        <v>1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</row>
    <row r="13" spans="1:103" s="13" customFormat="1" ht="15.75">
      <c r="A13" s="49" t="s">
        <v>149</v>
      </c>
      <c r="B13" s="13" t="s">
        <v>11</v>
      </c>
      <c r="C13" s="9">
        <v>267</v>
      </c>
      <c r="D13" s="9">
        <v>9</v>
      </c>
      <c r="E13" s="58">
        <v>225</v>
      </c>
      <c r="F13" s="43">
        <v>1</v>
      </c>
      <c r="G13" s="43">
        <v>57</v>
      </c>
      <c r="H13" s="13">
        <v>57</v>
      </c>
      <c r="I13" s="13">
        <v>2</v>
      </c>
      <c r="J13" s="2"/>
      <c r="K13" s="6">
        <f t="shared" si="0"/>
        <v>87</v>
      </c>
      <c r="L13" s="23">
        <f t="shared" si="1"/>
        <v>0</v>
      </c>
      <c r="M13" s="54">
        <v>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25">
        <f t="shared" si="2"/>
        <v>70</v>
      </c>
      <c r="Y13" s="45">
        <v>6</v>
      </c>
      <c r="Z13" s="45">
        <v>3</v>
      </c>
      <c r="AA13" s="45">
        <v>1</v>
      </c>
      <c r="AB13" s="45">
        <v>4</v>
      </c>
      <c r="AC13" s="45">
        <v>4</v>
      </c>
      <c r="AD13" s="45">
        <v>4</v>
      </c>
      <c r="AE13" s="45">
        <v>6</v>
      </c>
      <c r="AF13" s="45">
        <v>8</v>
      </c>
      <c r="AG13" s="45">
        <v>18</v>
      </c>
      <c r="AH13" s="45">
        <v>16</v>
      </c>
      <c r="AI13" s="45">
        <v>0</v>
      </c>
      <c r="AJ13" s="27">
        <f t="shared" si="3"/>
        <v>0</v>
      </c>
      <c r="AK13" s="46">
        <v>0</v>
      </c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36">
        <f t="shared" si="4"/>
        <v>17</v>
      </c>
      <c r="BI13" s="47">
        <v>2</v>
      </c>
      <c r="BJ13" s="47">
        <v>0</v>
      </c>
      <c r="BK13" s="47">
        <v>3</v>
      </c>
      <c r="BL13" s="47">
        <v>2</v>
      </c>
      <c r="BM13" s="47">
        <v>2</v>
      </c>
      <c r="BN13" s="47">
        <v>2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6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0</v>
      </c>
      <c r="CO13" s="47">
        <v>0</v>
      </c>
      <c r="CP13" s="47">
        <v>0</v>
      </c>
      <c r="CQ13" s="47">
        <v>0</v>
      </c>
      <c r="CR13" s="47">
        <v>0</v>
      </c>
      <c r="CS13" s="47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0</v>
      </c>
      <c r="CY13" s="47">
        <v>0</v>
      </c>
    </row>
    <row r="14" spans="1:103" s="13" customFormat="1" ht="31.5">
      <c r="A14" s="49" t="s">
        <v>114</v>
      </c>
      <c r="B14" s="13" t="s">
        <v>11</v>
      </c>
      <c r="C14" s="8" t="s">
        <v>17</v>
      </c>
      <c r="D14" s="50">
        <v>9</v>
      </c>
      <c r="E14" s="42" t="s">
        <v>163</v>
      </c>
      <c r="F14" s="43">
        <v>15</v>
      </c>
      <c r="G14" s="43">
        <v>29</v>
      </c>
      <c r="H14" s="13">
        <v>29</v>
      </c>
      <c r="I14" s="13">
        <v>2</v>
      </c>
      <c r="J14" s="2"/>
      <c r="K14" s="6">
        <f t="shared" si="0"/>
        <v>87</v>
      </c>
      <c r="L14" s="23">
        <f t="shared" si="1"/>
        <v>0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25">
        <f t="shared" si="2"/>
        <v>70</v>
      </c>
      <c r="Y14" s="45">
        <v>6</v>
      </c>
      <c r="Z14" s="45">
        <v>3</v>
      </c>
      <c r="AA14" s="45">
        <v>1</v>
      </c>
      <c r="AB14" s="45">
        <v>4</v>
      </c>
      <c r="AC14" s="45">
        <v>4</v>
      </c>
      <c r="AD14" s="45">
        <v>4</v>
      </c>
      <c r="AE14" s="45">
        <v>6</v>
      </c>
      <c r="AF14" s="45">
        <v>8</v>
      </c>
      <c r="AG14" s="45">
        <v>18</v>
      </c>
      <c r="AH14" s="45">
        <v>16</v>
      </c>
      <c r="AI14" s="45">
        <v>0</v>
      </c>
      <c r="AJ14" s="27">
        <f t="shared" si="3"/>
        <v>0</v>
      </c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36">
        <f t="shared" si="4"/>
        <v>17</v>
      </c>
      <c r="BI14" s="51">
        <v>2</v>
      </c>
      <c r="BJ14" s="51">
        <v>0</v>
      </c>
      <c r="BK14" s="51">
        <v>0</v>
      </c>
      <c r="BL14" s="51">
        <v>1</v>
      </c>
      <c r="BM14" s="51">
        <v>1</v>
      </c>
      <c r="BN14" s="51">
        <v>2</v>
      </c>
      <c r="BO14" s="51">
        <v>3</v>
      </c>
      <c r="BP14" s="51">
        <v>0</v>
      </c>
      <c r="BQ14" s="51">
        <v>0</v>
      </c>
      <c r="BR14" s="51">
        <v>0</v>
      </c>
      <c r="BS14" s="51">
        <v>0</v>
      </c>
      <c r="BT14" s="51">
        <v>2</v>
      </c>
      <c r="BU14" s="51">
        <v>0</v>
      </c>
      <c r="BV14" s="51">
        <v>0</v>
      </c>
      <c r="BW14" s="51">
        <v>0</v>
      </c>
      <c r="BX14" s="51">
        <v>0</v>
      </c>
      <c r="BY14" s="51">
        <v>0</v>
      </c>
      <c r="BZ14" s="51">
        <v>0</v>
      </c>
      <c r="CA14" s="51">
        <v>0</v>
      </c>
      <c r="CB14" s="51">
        <v>0</v>
      </c>
      <c r="CC14" s="51">
        <v>0</v>
      </c>
      <c r="CD14" s="51">
        <v>0</v>
      </c>
      <c r="CE14" s="51">
        <v>0</v>
      </c>
      <c r="CF14" s="51">
        <v>0</v>
      </c>
      <c r="CG14" s="51">
        <v>0</v>
      </c>
      <c r="CH14" s="51">
        <v>0</v>
      </c>
      <c r="CI14" s="51">
        <v>0</v>
      </c>
      <c r="CJ14" s="51">
        <v>0</v>
      </c>
      <c r="CK14" s="51">
        <v>0</v>
      </c>
      <c r="CL14" s="51">
        <v>0</v>
      </c>
      <c r="CM14" s="51">
        <v>0</v>
      </c>
      <c r="CN14" s="51">
        <v>0</v>
      </c>
      <c r="CO14" s="51">
        <v>0</v>
      </c>
      <c r="CP14" s="51">
        <v>0</v>
      </c>
      <c r="CQ14" s="51">
        <v>0</v>
      </c>
      <c r="CR14" s="51">
        <v>0</v>
      </c>
      <c r="CS14" s="51">
        <v>0</v>
      </c>
      <c r="CT14" s="51">
        <v>0</v>
      </c>
      <c r="CU14" s="51">
        <v>0</v>
      </c>
      <c r="CV14" s="51">
        <v>0</v>
      </c>
      <c r="CW14" s="51">
        <v>0</v>
      </c>
      <c r="CX14" s="51">
        <v>1</v>
      </c>
      <c r="CY14" s="51">
        <v>5</v>
      </c>
    </row>
    <row r="15" spans="1:103" s="13" customFormat="1" ht="15.75">
      <c r="A15" s="13" t="s">
        <v>162</v>
      </c>
      <c r="B15" s="13" t="s">
        <v>16</v>
      </c>
      <c r="C15" s="9">
        <v>214</v>
      </c>
      <c r="D15" s="9">
        <v>8</v>
      </c>
      <c r="E15" s="42">
        <v>321</v>
      </c>
      <c r="F15" s="43">
        <v>10</v>
      </c>
      <c r="G15" s="43">
        <v>101</v>
      </c>
      <c r="H15" s="13">
        <v>101</v>
      </c>
      <c r="I15" s="13">
        <v>2</v>
      </c>
      <c r="J15" s="2"/>
      <c r="K15" s="6">
        <f t="shared" si="0"/>
        <v>82</v>
      </c>
      <c r="L15" s="23">
        <f t="shared" si="1"/>
        <v>9</v>
      </c>
      <c r="M15" s="54">
        <v>1</v>
      </c>
      <c r="N15" s="54">
        <v>2</v>
      </c>
      <c r="O15" s="54">
        <v>6</v>
      </c>
      <c r="P15" s="54"/>
      <c r="Q15" s="54"/>
      <c r="R15" s="54"/>
      <c r="S15" s="54"/>
      <c r="T15" s="54"/>
      <c r="U15" s="54"/>
      <c r="V15" s="54"/>
      <c r="W15" s="54"/>
      <c r="X15" s="25">
        <f t="shared" si="2"/>
        <v>72</v>
      </c>
      <c r="Y15" s="45">
        <v>6</v>
      </c>
      <c r="Z15" s="45">
        <v>3</v>
      </c>
      <c r="AA15" s="45">
        <v>1</v>
      </c>
      <c r="AB15" s="45">
        <v>4</v>
      </c>
      <c r="AC15" s="45">
        <v>4</v>
      </c>
      <c r="AD15" s="45">
        <v>4</v>
      </c>
      <c r="AE15" s="45">
        <v>4</v>
      </c>
      <c r="AF15" s="45">
        <v>8</v>
      </c>
      <c r="AG15" s="45">
        <v>18</v>
      </c>
      <c r="AH15" s="45">
        <v>10</v>
      </c>
      <c r="AI15" s="45">
        <v>10</v>
      </c>
      <c r="AJ15" s="27">
        <f t="shared" si="3"/>
        <v>1</v>
      </c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>
        <v>1</v>
      </c>
      <c r="BG15" s="46"/>
      <c r="BH15" s="36">
        <f t="shared" si="4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v>0</v>
      </c>
      <c r="BQ15" s="51">
        <v>0</v>
      </c>
      <c r="BR15" s="51">
        <v>0</v>
      </c>
      <c r="BS15" s="51">
        <v>0</v>
      </c>
      <c r="BT15" s="51">
        <v>0</v>
      </c>
      <c r="BU15" s="51">
        <v>0</v>
      </c>
      <c r="BV15" s="51">
        <v>0</v>
      </c>
      <c r="BW15" s="51">
        <v>0</v>
      </c>
      <c r="BX15" s="51">
        <v>0</v>
      </c>
      <c r="BY15" s="51">
        <v>0</v>
      </c>
      <c r="BZ15" s="51">
        <v>0</v>
      </c>
      <c r="CA15" s="51">
        <v>0</v>
      </c>
      <c r="CB15" s="51">
        <v>0</v>
      </c>
      <c r="CC15" s="51">
        <v>0</v>
      </c>
      <c r="CD15" s="51">
        <v>0</v>
      </c>
      <c r="CE15" s="51">
        <v>0</v>
      </c>
      <c r="CF15" s="51">
        <v>0</v>
      </c>
      <c r="CG15" s="51">
        <v>0</v>
      </c>
      <c r="CH15" s="51">
        <v>0</v>
      </c>
      <c r="CI15" s="51">
        <v>0</v>
      </c>
      <c r="CJ15" s="51">
        <v>0</v>
      </c>
      <c r="CK15" s="51">
        <v>0</v>
      </c>
      <c r="CL15" s="51">
        <v>0</v>
      </c>
      <c r="CM15" s="51">
        <v>0</v>
      </c>
      <c r="CN15" s="51">
        <v>0</v>
      </c>
      <c r="CO15" s="51">
        <v>0</v>
      </c>
      <c r="CP15" s="51">
        <v>0</v>
      </c>
      <c r="CQ15" s="51">
        <v>0</v>
      </c>
      <c r="CR15" s="51">
        <v>0</v>
      </c>
      <c r="CS15" s="51">
        <v>0</v>
      </c>
      <c r="CT15" s="51">
        <v>0</v>
      </c>
      <c r="CU15" s="51">
        <v>0</v>
      </c>
      <c r="CV15" s="51">
        <v>0</v>
      </c>
      <c r="CW15" s="51">
        <v>0</v>
      </c>
      <c r="CX15" s="51">
        <v>0</v>
      </c>
      <c r="CY15" s="51">
        <v>0</v>
      </c>
    </row>
    <row r="16" spans="1:103" s="13" customFormat="1" ht="15.75" customHeight="1">
      <c r="A16" s="49" t="s">
        <v>59</v>
      </c>
      <c r="B16" s="13" t="s">
        <v>7</v>
      </c>
      <c r="C16" s="9">
        <v>263</v>
      </c>
      <c r="D16" s="8">
        <v>8</v>
      </c>
      <c r="E16" s="42" t="s">
        <v>163</v>
      </c>
      <c r="F16" s="43">
        <v>19</v>
      </c>
      <c r="G16" s="43">
        <v>80</v>
      </c>
      <c r="H16" s="13">
        <v>80</v>
      </c>
      <c r="I16" s="13">
        <v>3</v>
      </c>
      <c r="J16" s="2"/>
      <c r="K16" s="6">
        <f t="shared" si="0"/>
        <v>70</v>
      </c>
      <c r="L16" s="23">
        <f t="shared" si="1"/>
        <v>0</v>
      </c>
      <c r="M16" s="54">
        <v>0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25">
        <f t="shared" si="2"/>
        <v>70</v>
      </c>
      <c r="Y16" s="45">
        <v>6</v>
      </c>
      <c r="Z16" s="45">
        <v>3</v>
      </c>
      <c r="AA16" s="45">
        <v>1</v>
      </c>
      <c r="AB16" s="45">
        <v>4</v>
      </c>
      <c r="AC16" s="45">
        <v>4</v>
      </c>
      <c r="AD16" s="45">
        <v>4</v>
      </c>
      <c r="AE16" s="45">
        <v>6</v>
      </c>
      <c r="AF16" s="45">
        <v>8</v>
      </c>
      <c r="AG16" s="45">
        <v>18</v>
      </c>
      <c r="AH16" s="45">
        <v>16</v>
      </c>
      <c r="AI16" s="45">
        <v>0</v>
      </c>
      <c r="AJ16" s="27">
        <f t="shared" si="3"/>
        <v>0</v>
      </c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36">
        <f t="shared" si="4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v>0</v>
      </c>
      <c r="BQ16" s="51">
        <v>0</v>
      </c>
      <c r="BR16" s="51">
        <v>0</v>
      </c>
      <c r="BS16" s="51">
        <v>0</v>
      </c>
      <c r="BT16" s="51">
        <v>0</v>
      </c>
      <c r="BU16" s="51">
        <v>0</v>
      </c>
      <c r="BV16" s="51">
        <v>0</v>
      </c>
      <c r="BW16" s="51">
        <v>0</v>
      </c>
      <c r="BX16" s="51">
        <v>0</v>
      </c>
      <c r="BY16" s="51">
        <v>0</v>
      </c>
      <c r="BZ16" s="51">
        <v>0</v>
      </c>
      <c r="CA16" s="51">
        <v>0</v>
      </c>
      <c r="CB16" s="51">
        <v>0</v>
      </c>
      <c r="CC16" s="51">
        <v>0</v>
      </c>
      <c r="CD16" s="51">
        <v>0</v>
      </c>
      <c r="CE16" s="51">
        <v>0</v>
      </c>
      <c r="CF16" s="51">
        <v>0</v>
      </c>
      <c r="CG16" s="51">
        <v>0</v>
      </c>
      <c r="CH16" s="51">
        <v>0</v>
      </c>
      <c r="CI16" s="51">
        <v>0</v>
      </c>
      <c r="CJ16" s="51">
        <v>0</v>
      </c>
      <c r="CK16" s="51">
        <v>0</v>
      </c>
      <c r="CL16" s="51">
        <v>0</v>
      </c>
      <c r="CM16" s="51">
        <v>0</v>
      </c>
      <c r="CN16" s="51">
        <v>0</v>
      </c>
      <c r="CO16" s="51">
        <v>0</v>
      </c>
      <c r="CP16" s="51">
        <v>0</v>
      </c>
      <c r="CQ16" s="51">
        <v>0</v>
      </c>
      <c r="CR16" s="51">
        <v>0</v>
      </c>
      <c r="CS16" s="51">
        <v>0</v>
      </c>
      <c r="CT16" s="51">
        <v>0</v>
      </c>
      <c r="CU16" s="51">
        <v>0</v>
      </c>
      <c r="CV16" s="51">
        <v>0</v>
      </c>
      <c r="CW16" s="51">
        <v>0</v>
      </c>
      <c r="CX16" s="51">
        <v>0</v>
      </c>
      <c r="CY16" s="51">
        <v>0</v>
      </c>
    </row>
    <row r="17" spans="1:103" s="13" customFormat="1" ht="17.25" customHeight="1">
      <c r="A17" s="61" t="s">
        <v>80</v>
      </c>
      <c r="B17" s="13" t="s">
        <v>8</v>
      </c>
      <c r="C17" s="9">
        <v>142</v>
      </c>
      <c r="D17" s="57">
        <v>9</v>
      </c>
      <c r="E17" s="58">
        <v>226</v>
      </c>
      <c r="F17" s="43">
        <v>11</v>
      </c>
      <c r="G17" s="43">
        <v>1</v>
      </c>
      <c r="H17" s="13">
        <v>1</v>
      </c>
      <c r="I17" s="13">
        <v>3</v>
      </c>
      <c r="J17" s="2"/>
      <c r="K17" s="6">
        <f t="shared" si="0"/>
        <v>70</v>
      </c>
      <c r="L17" s="23">
        <f t="shared" si="1"/>
        <v>0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25">
        <f t="shared" si="2"/>
        <v>70</v>
      </c>
      <c r="Y17" s="45">
        <v>6</v>
      </c>
      <c r="Z17" s="45">
        <v>3</v>
      </c>
      <c r="AA17" s="45">
        <v>1</v>
      </c>
      <c r="AB17" s="45">
        <v>4</v>
      </c>
      <c r="AC17" s="45">
        <v>4</v>
      </c>
      <c r="AD17" s="45">
        <v>4</v>
      </c>
      <c r="AE17" s="45">
        <v>6</v>
      </c>
      <c r="AF17" s="45">
        <v>8</v>
      </c>
      <c r="AG17" s="45">
        <v>18</v>
      </c>
      <c r="AH17" s="45">
        <v>16</v>
      </c>
      <c r="AI17" s="45">
        <v>0</v>
      </c>
      <c r="AJ17" s="27">
        <f t="shared" si="3"/>
        <v>0</v>
      </c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36">
        <f t="shared" si="4"/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</row>
    <row r="18" spans="1:129" s="13" customFormat="1" ht="15.75">
      <c r="A18" s="49" t="s">
        <v>131</v>
      </c>
      <c r="B18" s="13" t="s">
        <v>11</v>
      </c>
      <c r="C18" s="8" t="s">
        <v>12</v>
      </c>
      <c r="D18" s="50">
        <v>9</v>
      </c>
      <c r="E18" s="58">
        <v>226</v>
      </c>
      <c r="F18" s="43">
        <v>9</v>
      </c>
      <c r="G18" s="43">
        <v>116</v>
      </c>
      <c r="H18" s="13">
        <v>116</v>
      </c>
      <c r="I18" s="13">
        <v>3</v>
      </c>
      <c r="J18" s="2"/>
      <c r="K18" s="6">
        <f t="shared" si="0"/>
        <v>68</v>
      </c>
      <c r="L18" s="23">
        <f t="shared" si="1"/>
        <v>11</v>
      </c>
      <c r="M18" s="54">
        <v>3</v>
      </c>
      <c r="N18" s="54">
        <v>2</v>
      </c>
      <c r="O18" s="54">
        <v>6</v>
      </c>
      <c r="P18" s="54"/>
      <c r="Q18" s="54"/>
      <c r="R18" s="54"/>
      <c r="S18" s="54"/>
      <c r="T18" s="54"/>
      <c r="U18" s="54"/>
      <c r="V18" s="54"/>
      <c r="W18" s="54"/>
      <c r="X18" s="25">
        <f t="shared" si="2"/>
        <v>45</v>
      </c>
      <c r="Y18" s="45">
        <v>6</v>
      </c>
      <c r="Z18" s="45">
        <v>3</v>
      </c>
      <c r="AA18" s="45">
        <v>1</v>
      </c>
      <c r="AB18" s="45">
        <v>4</v>
      </c>
      <c r="AC18" s="45">
        <v>4</v>
      </c>
      <c r="AD18" s="45">
        <v>4</v>
      </c>
      <c r="AE18" s="45">
        <v>0</v>
      </c>
      <c r="AF18" s="45">
        <v>8</v>
      </c>
      <c r="AG18" s="45">
        <v>15</v>
      </c>
      <c r="AH18" s="45">
        <v>0</v>
      </c>
      <c r="AI18" s="45">
        <v>0</v>
      </c>
      <c r="AJ18" s="27">
        <f t="shared" si="3"/>
        <v>12</v>
      </c>
      <c r="AK18" s="46"/>
      <c r="AL18" s="46">
        <v>2</v>
      </c>
      <c r="AM18" s="46"/>
      <c r="AN18" s="46"/>
      <c r="AO18" s="46">
        <v>2</v>
      </c>
      <c r="AP18" s="46">
        <v>1</v>
      </c>
      <c r="AQ18" s="46"/>
      <c r="AR18" s="46"/>
      <c r="AS18" s="46"/>
      <c r="AT18" s="46"/>
      <c r="AU18" s="46"/>
      <c r="AV18" s="46"/>
      <c r="AW18" s="46"/>
      <c r="AX18" s="46"/>
      <c r="AY18" s="46"/>
      <c r="AZ18" s="46">
        <v>2</v>
      </c>
      <c r="BA18" s="46">
        <v>3</v>
      </c>
      <c r="BB18" s="46"/>
      <c r="BC18" s="46"/>
      <c r="BD18" s="46"/>
      <c r="BE18" s="46"/>
      <c r="BF18" s="46">
        <v>2</v>
      </c>
      <c r="BG18" s="46"/>
      <c r="BH18" s="36">
        <f t="shared" si="4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  <c r="BX18" s="51">
        <v>0</v>
      </c>
      <c r="BY18" s="51">
        <v>0</v>
      </c>
      <c r="BZ18" s="51">
        <v>0</v>
      </c>
      <c r="CA18" s="51">
        <v>0</v>
      </c>
      <c r="CB18" s="51">
        <v>0</v>
      </c>
      <c r="CC18" s="51">
        <v>0</v>
      </c>
      <c r="CD18" s="51">
        <v>0</v>
      </c>
      <c r="CE18" s="51">
        <v>0</v>
      </c>
      <c r="CF18" s="51">
        <v>0</v>
      </c>
      <c r="CG18" s="51">
        <v>0</v>
      </c>
      <c r="CH18" s="51">
        <v>0</v>
      </c>
      <c r="CI18" s="51">
        <v>0</v>
      </c>
      <c r="CJ18" s="51">
        <v>0</v>
      </c>
      <c r="CK18" s="51">
        <v>0</v>
      </c>
      <c r="CL18" s="51">
        <v>0</v>
      </c>
      <c r="CM18" s="51">
        <v>0</v>
      </c>
      <c r="CN18" s="51">
        <v>0</v>
      </c>
      <c r="CO18" s="51">
        <v>0</v>
      </c>
      <c r="CP18" s="51">
        <v>0</v>
      </c>
      <c r="CQ18" s="51">
        <v>0</v>
      </c>
      <c r="CR18" s="51">
        <v>0</v>
      </c>
      <c r="CS18" s="51">
        <v>0</v>
      </c>
      <c r="CT18" s="51">
        <v>0</v>
      </c>
      <c r="CU18" s="51">
        <v>0</v>
      </c>
      <c r="CV18" s="51">
        <v>0</v>
      </c>
      <c r="CW18" s="51">
        <v>0</v>
      </c>
      <c r="CX18" s="51">
        <v>0</v>
      </c>
      <c r="CY18" s="51">
        <v>0</v>
      </c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</row>
    <row r="19" spans="1:103" s="13" customFormat="1" ht="15.75">
      <c r="A19" s="10" t="s">
        <v>65</v>
      </c>
      <c r="B19" s="13" t="s">
        <v>15</v>
      </c>
      <c r="C19" s="9">
        <v>257</v>
      </c>
      <c r="D19" s="11">
        <v>9</v>
      </c>
      <c r="E19" s="42" t="s">
        <v>163</v>
      </c>
      <c r="F19" s="43">
        <v>17</v>
      </c>
      <c r="G19" s="43">
        <v>81</v>
      </c>
      <c r="H19" s="13">
        <v>81</v>
      </c>
      <c r="I19" s="13">
        <v>3</v>
      </c>
      <c r="J19" s="2"/>
      <c r="K19" s="6">
        <f t="shared" si="0"/>
        <v>58</v>
      </c>
      <c r="L19" s="23">
        <f t="shared" si="1"/>
        <v>11</v>
      </c>
      <c r="M19" s="54">
        <v>3</v>
      </c>
      <c r="N19" s="54">
        <v>2</v>
      </c>
      <c r="O19" s="54">
        <v>6</v>
      </c>
      <c r="P19" s="54"/>
      <c r="Q19" s="54"/>
      <c r="R19" s="54"/>
      <c r="S19" s="54"/>
      <c r="T19" s="54"/>
      <c r="U19" s="54"/>
      <c r="V19" s="54"/>
      <c r="W19" s="54"/>
      <c r="X19" s="25">
        <f t="shared" si="2"/>
        <v>28</v>
      </c>
      <c r="Y19" s="45">
        <v>3</v>
      </c>
      <c r="Z19" s="45">
        <v>3</v>
      </c>
      <c r="AA19" s="45">
        <v>1</v>
      </c>
      <c r="AB19" s="45">
        <v>4</v>
      </c>
      <c r="AC19" s="45">
        <v>0</v>
      </c>
      <c r="AD19" s="45">
        <v>0</v>
      </c>
      <c r="AE19" s="45">
        <v>0</v>
      </c>
      <c r="AF19" s="45">
        <v>8</v>
      </c>
      <c r="AG19" s="45">
        <v>9</v>
      </c>
      <c r="AH19" s="45">
        <v>0</v>
      </c>
      <c r="AI19" s="45">
        <v>0</v>
      </c>
      <c r="AJ19" s="27">
        <f t="shared" si="3"/>
        <v>0</v>
      </c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36">
        <f t="shared" si="4"/>
        <v>19</v>
      </c>
      <c r="BI19" s="51">
        <v>0</v>
      </c>
      <c r="BJ19" s="51">
        <v>0</v>
      </c>
      <c r="BK19" s="51">
        <v>0</v>
      </c>
      <c r="BL19" s="51">
        <v>2</v>
      </c>
      <c r="BM19" s="51">
        <v>2</v>
      </c>
      <c r="BN19" s="51">
        <v>2</v>
      </c>
      <c r="BO19" s="51">
        <v>1</v>
      </c>
      <c r="BP19" s="51">
        <v>0</v>
      </c>
      <c r="BQ19" s="51">
        <v>0</v>
      </c>
      <c r="BR19" s="51">
        <v>0</v>
      </c>
      <c r="BS19" s="51">
        <v>3</v>
      </c>
      <c r="BT19" s="51">
        <v>0</v>
      </c>
      <c r="BU19" s="51">
        <v>0</v>
      </c>
      <c r="BV19" s="51">
        <v>0</v>
      </c>
      <c r="BW19" s="51">
        <v>0</v>
      </c>
      <c r="BX19" s="51">
        <v>2</v>
      </c>
      <c r="BY19" s="51">
        <v>0</v>
      </c>
      <c r="BZ19" s="51">
        <v>2</v>
      </c>
      <c r="CA19" s="51">
        <v>0</v>
      </c>
      <c r="CB19" s="51">
        <v>0</v>
      </c>
      <c r="CC19" s="51">
        <v>0</v>
      </c>
      <c r="CD19" s="51">
        <v>0</v>
      </c>
      <c r="CE19" s="51">
        <v>0</v>
      </c>
      <c r="CF19" s="51">
        <v>0</v>
      </c>
      <c r="CG19" s="51">
        <v>0</v>
      </c>
      <c r="CH19" s="51">
        <v>0</v>
      </c>
      <c r="CI19" s="51">
        <v>0</v>
      </c>
      <c r="CJ19" s="51">
        <v>0</v>
      </c>
      <c r="CK19" s="51">
        <v>0</v>
      </c>
      <c r="CL19" s="51">
        <v>0</v>
      </c>
      <c r="CM19" s="51">
        <v>0</v>
      </c>
      <c r="CN19" s="51">
        <v>0</v>
      </c>
      <c r="CO19" s="51">
        <v>0</v>
      </c>
      <c r="CP19" s="51">
        <v>0</v>
      </c>
      <c r="CQ19" s="51">
        <v>0</v>
      </c>
      <c r="CR19" s="51">
        <v>0</v>
      </c>
      <c r="CS19" s="51">
        <v>0</v>
      </c>
      <c r="CT19" s="51">
        <v>0</v>
      </c>
      <c r="CU19" s="51">
        <v>0</v>
      </c>
      <c r="CV19" s="51">
        <v>0</v>
      </c>
      <c r="CW19" s="51">
        <v>0</v>
      </c>
      <c r="CX19" s="51">
        <v>0</v>
      </c>
      <c r="CY19" s="51">
        <v>5</v>
      </c>
    </row>
    <row r="20" spans="1:103" s="13" customFormat="1" ht="15.75">
      <c r="A20" s="52" t="s">
        <v>54</v>
      </c>
      <c r="B20" s="13" t="s">
        <v>13</v>
      </c>
      <c r="C20" s="9">
        <v>85</v>
      </c>
      <c r="D20" s="8">
        <v>9</v>
      </c>
      <c r="E20" s="58">
        <v>224</v>
      </c>
      <c r="F20" s="43">
        <v>1</v>
      </c>
      <c r="G20" s="43">
        <v>72</v>
      </c>
      <c r="H20" s="13">
        <v>72</v>
      </c>
      <c r="I20" s="13">
        <v>3</v>
      </c>
      <c r="J20" s="2"/>
      <c r="K20" s="6">
        <f t="shared" si="0"/>
        <v>58</v>
      </c>
      <c r="L20" s="23">
        <f t="shared" si="1"/>
        <v>10</v>
      </c>
      <c r="M20" s="54">
        <v>2</v>
      </c>
      <c r="N20" s="54">
        <v>2</v>
      </c>
      <c r="O20" s="54">
        <v>6</v>
      </c>
      <c r="P20" s="54"/>
      <c r="Q20" s="54"/>
      <c r="R20" s="54"/>
      <c r="S20" s="54"/>
      <c r="T20" s="54"/>
      <c r="U20" s="54"/>
      <c r="V20" s="54"/>
      <c r="W20" s="54"/>
      <c r="X20" s="25">
        <f t="shared" si="2"/>
        <v>46</v>
      </c>
      <c r="Y20" s="45">
        <v>6</v>
      </c>
      <c r="Z20" s="45">
        <v>3</v>
      </c>
      <c r="AA20" s="45">
        <v>1</v>
      </c>
      <c r="AB20" s="45">
        <v>4</v>
      </c>
      <c r="AC20" s="45">
        <v>4</v>
      </c>
      <c r="AD20" s="45">
        <v>4</v>
      </c>
      <c r="AE20" s="45">
        <v>6</v>
      </c>
      <c r="AF20" s="45">
        <v>8</v>
      </c>
      <c r="AG20" s="45">
        <v>0</v>
      </c>
      <c r="AH20" s="45">
        <v>0</v>
      </c>
      <c r="AI20" s="45">
        <v>10</v>
      </c>
      <c r="AJ20" s="27">
        <f t="shared" si="3"/>
        <v>0</v>
      </c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36">
        <f t="shared" si="4"/>
        <v>2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v>0</v>
      </c>
      <c r="BQ20" s="51">
        <v>0</v>
      </c>
      <c r="BR20" s="51">
        <v>0</v>
      </c>
      <c r="BS20" s="51">
        <v>0</v>
      </c>
      <c r="BT20" s="51">
        <v>0</v>
      </c>
      <c r="BU20" s="51">
        <v>0</v>
      </c>
      <c r="BV20" s="51">
        <v>0</v>
      </c>
      <c r="BW20" s="51">
        <v>0</v>
      </c>
      <c r="BX20" s="51">
        <v>0</v>
      </c>
      <c r="BY20" s="51">
        <v>0</v>
      </c>
      <c r="BZ20" s="51">
        <v>0</v>
      </c>
      <c r="CA20" s="51">
        <v>0</v>
      </c>
      <c r="CB20" s="51">
        <v>0</v>
      </c>
      <c r="CC20" s="51">
        <v>0</v>
      </c>
      <c r="CD20" s="51">
        <v>0</v>
      </c>
      <c r="CE20" s="51">
        <v>0</v>
      </c>
      <c r="CF20" s="51">
        <v>0</v>
      </c>
      <c r="CG20" s="51">
        <v>0</v>
      </c>
      <c r="CH20" s="51">
        <v>0</v>
      </c>
      <c r="CI20" s="51">
        <v>0</v>
      </c>
      <c r="CJ20" s="51">
        <v>0</v>
      </c>
      <c r="CK20" s="51">
        <v>0</v>
      </c>
      <c r="CL20" s="51">
        <v>0</v>
      </c>
      <c r="CM20" s="51">
        <v>0</v>
      </c>
      <c r="CN20" s="51">
        <v>0</v>
      </c>
      <c r="CO20" s="51">
        <v>0</v>
      </c>
      <c r="CP20" s="51">
        <v>0</v>
      </c>
      <c r="CQ20" s="51">
        <v>0</v>
      </c>
      <c r="CR20" s="51">
        <v>0</v>
      </c>
      <c r="CS20" s="51">
        <v>0</v>
      </c>
      <c r="CT20" s="51">
        <v>0</v>
      </c>
      <c r="CU20" s="51">
        <v>0</v>
      </c>
      <c r="CV20" s="51">
        <v>0</v>
      </c>
      <c r="CW20" s="51">
        <v>0</v>
      </c>
      <c r="CX20" s="51">
        <v>2</v>
      </c>
      <c r="CY20" s="51">
        <v>0</v>
      </c>
    </row>
    <row r="21" spans="1:103" s="13" customFormat="1" ht="15.75">
      <c r="A21" s="52" t="s">
        <v>102</v>
      </c>
      <c r="B21" s="13" t="s">
        <v>6</v>
      </c>
      <c r="C21" s="9" t="s">
        <v>18</v>
      </c>
      <c r="D21" s="8">
        <v>9</v>
      </c>
      <c r="E21" s="58">
        <v>319</v>
      </c>
      <c r="F21" s="43">
        <v>2</v>
      </c>
      <c r="G21" s="43">
        <v>89</v>
      </c>
      <c r="H21" s="13">
        <v>89</v>
      </c>
      <c r="I21" s="13">
        <v>3</v>
      </c>
      <c r="J21" s="2"/>
      <c r="K21" s="6">
        <f t="shared" si="0"/>
        <v>57</v>
      </c>
      <c r="L21" s="23">
        <f t="shared" si="1"/>
        <v>9</v>
      </c>
      <c r="M21" s="54">
        <v>1</v>
      </c>
      <c r="N21" s="54">
        <v>2</v>
      </c>
      <c r="O21" s="54">
        <v>6</v>
      </c>
      <c r="P21" s="54"/>
      <c r="Q21" s="54"/>
      <c r="R21" s="54"/>
      <c r="S21" s="54"/>
      <c r="T21" s="54"/>
      <c r="U21" s="54"/>
      <c r="V21" s="54"/>
      <c r="W21" s="54"/>
      <c r="X21" s="25">
        <f t="shared" si="2"/>
        <v>46</v>
      </c>
      <c r="Y21" s="45">
        <v>6</v>
      </c>
      <c r="Z21" s="45">
        <v>3</v>
      </c>
      <c r="AA21" s="45">
        <v>1</v>
      </c>
      <c r="AB21" s="45">
        <v>4</v>
      </c>
      <c r="AC21" s="45">
        <v>4</v>
      </c>
      <c r="AD21" s="45">
        <v>4</v>
      </c>
      <c r="AE21" s="45">
        <v>0</v>
      </c>
      <c r="AF21" s="45">
        <v>8</v>
      </c>
      <c r="AG21" s="45">
        <v>16</v>
      </c>
      <c r="AH21" s="45">
        <v>0</v>
      </c>
      <c r="AI21" s="45">
        <v>0</v>
      </c>
      <c r="AJ21" s="27">
        <f t="shared" si="3"/>
        <v>2</v>
      </c>
      <c r="AK21" s="46"/>
      <c r="AL21" s="46">
        <v>2</v>
      </c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36">
        <f t="shared" si="4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v>0</v>
      </c>
      <c r="BQ21" s="51">
        <v>0</v>
      </c>
      <c r="BR21" s="51">
        <v>0</v>
      </c>
      <c r="BS21" s="51">
        <v>0</v>
      </c>
      <c r="BT21" s="51">
        <v>0</v>
      </c>
      <c r="BU21" s="51">
        <v>0</v>
      </c>
      <c r="BV21" s="51">
        <v>0</v>
      </c>
      <c r="BW21" s="51">
        <v>0</v>
      </c>
      <c r="BX21" s="51">
        <v>0</v>
      </c>
      <c r="BY21" s="51">
        <v>0</v>
      </c>
      <c r="BZ21" s="51">
        <v>0</v>
      </c>
      <c r="CA21" s="51">
        <v>0</v>
      </c>
      <c r="CB21" s="51">
        <v>0</v>
      </c>
      <c r="CC21" s="51">
        <v>0</v>
      </c>
      <c r="CD21" s="51">
        <v>0</v>
      </c>
      <c r="CE21" s="51">
        <v>0</v>
      </c>
      <c r="CF21" s="51">
        <v>0</v>
      </c>
      <c r="CG21" s="51">
        <v>0</v>
      </c>
      <c r="CH21" s="51">
        <v>0</v>
      </c>
      <c r="CI21" s="51">
        <v>0</v>
      </c>
      <c r="CJ21" s="51">
        <v>0</v>
      </c>
      <c r="CK21" s="51">
        <v>0</v>
      </c>
      <c r="CL21" s="51">
        <v>0</v>
      </c>
      <c r="CM21" s="51">
        <v>0</v>
      </c>
      <c r="CN21" s="51">
        <v>0</v>
      </c>
      <c r="CO21" s="51">
        <v>0</v>
      </c>
      <c r="CP21" s="51">
        <v>0</v>
      </c>
      <c r="CQ21" s="51">
        <v>0</v>
      </c>
      <c r="CR21" s="51">
        <v>0</v>
      </c>
      <c r="CS21" s="51">
        <v>0</v>
      </c>
      <c r="CT21" s="51">
        <v>0</v>
      </c>
      <c r="CU21" s="51">
        <v>0</v>
      </c>
      <c r="CV21" s="51">
        <v>0</v>
      </c>
      <c r="CW21" s="51">
        <v>0</v>
      </c>
      <c r="CX21" s="51">
        <v>0</v>
      </c>
      <c r="CY21" s="51">
        <v>0</v>
      </c>
    </row>
    <row r="22" spans="1:103" s="13" customFormat="1" ht="31.5">
      <c r="A22" s="49" t="s">
        <v>42</v>
      </c>
      <c r="B22" s="13" t="s">
        <v>11</v>
      </c>
      <c r="C22" s="9">
        <v>160</v>
      </c>
      <c r="D22" s="50">
        <v>9</v>
      </c>
      <c r="E22" s="42" t="s">
        <v>150</v>
      </c>
      <c r="F22" s="43">
        <v>1</v>
      </c>
      <c r="G22" s="43">
        <v>27</v>
      </c>
      <c r="H22" s="13">
        <v>27</v>
      </c>
      <c r="I22" s="13">
        <v>3</v>
      </c>
      <c r="J22" s="2"/>
      <c r="K22" s="6">
        <f t="shared" si="0"/>
        <v>56</v>
      </c>
      <c r="L22" s="23">
        <f t="shared" si="1"/>
        <v>9</v>
      </c>
      <c r="M22" s="44">
        <v>1</v>
      </c>
      <c r="N22" s="44">
        <v>2</v>
      </c>
      <c r="O22" s="44">
        <v>6</v>
      </c>
      <c r="P22" s="44"/>
      <c r="Q22" s="44"/>
      <c r="R22" s="44"/>
      <c r="S22" s="44"/>
      <c r="T22" s="44"/>
      <c r="U22" s="44"/>
      <c r="V22" s="44"/>
      <c r="W22" s="44"/>
      <c r="X22" s="25">
        <f t="shared" si="2"/>
        <v>14</v>
      </c>
      <c r="Y22" s="45">
        <v>6</v>
      </c>
      <c r="Z22" s="45">
        <v>3</v>
      </c>
      <c r="AA22" s="45">
        <v>1</v>
      </c>
      <c r="AB22" s="45">
        <v>0</v>
      </c>
      <c r="AC22" s="45">
        <v>0</v>
      </c>
      <c r="AD22" s="45">
        <v>0</v>
      </c>
      <c r="AE22" s="45">
        <v>0</v>
      </c>
      <c r="AF22" s="45">
        <v>4</v>
      </c>
      <c r="AG22" s="45">
        <v>0</v>
      </c>
      <c r="AH22" s="45">
        <v>0</v>
      </c>
      <c r="AI22" s="45">
        <v>0</v>
      </c>
      <c r="AJ22" s="27">
        <f t="shared" si="3"/>
        <v>0</v>
      </c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36">
        <f t="shared" si="4"/>
        <v>33</v>
      </c>
      <c r="BI22" s="51">
        <v>0</v>
      </c>
      <c r="BJ22" s="51">
        <v>0</v>
      </c>
      <c r="BK22" s="51">
        <v>0</v>
      </c>
      <c r="BL22" s="51">
        <v>2</v>
      </c>
      <c r="BM22" s="51">
        <v>1</v>
      </c>
      <c r="BN22" s="51">
        <v>2</v>
      </c>
      <c r="BO22" s="51">
        <v>2</v>
      </c>
      <c r="BP22" s="51">
        <v>0</v>
      </c>
      <c r="BQ22" s="51">
        <v>0</v>
      </c>
      <c r="BR22" s="51">
        <v>0</v>
      </c>
      <c r="BS22" s="51">
        <v>4</v>
      </c>
      <c r="BT22" s="51">
        <v>6</v>
      </c>
      <c r="BU22" s="51">
        <v>0</v>
      </c>
      <c r="BV22" s="51">
        <v>0</v>
      </c>
      <c r="BW22" s="51">
        <v>0</v>
      </c>
      <c r="BX22" s="51">
        <v>0</v>
      </c>
      <c r="BY22" s="51">
        <v>0</v>
      </c>
      <c r="BZ22" s="51">
        <v>2</v>
      </c>
      <c r="CA22" s="51">
        <v>0</v>
      </c>
      <c r="CB22" s="51">
        <v>0</v>
      </c>
      <c r="CC22" s="51">
        <v>0</v>
      </c>
      <c r="CD22" s="51">
        <v>0</v>
      </c>
      <c r="CE22" s="51">
        <v>0</v>
      </c>
      <c r="CF22" s="51">
        <v>0</v>
      </c>
      <c r="CG22" s="51">
        <v>0</v>
      </c>
      <c r="CH22" s="51">
        <v>3</v>
      </c>
      <c r="CI22" s="51">
        <v>2</v>
      </c>
      <c r="CJ22" s="51">
        <v>1</v>
      </c>
      <c r="CK22" s="51">
        <v>1</v>
      </c>
      <c r="CL22" s="51">
        <v>2</v>
      </c>
      <c r="CM22" s="51">
        <v>0</v>
      </c>
      <c r="CN22" s="51">
        <v>0</v>
      </c>
      <c r="CO22" s="51">
        <v>0</v>
      </c>
      <c r="CP22" s="51">
        <v>0</v>
      </c>
      <c r="CQ22" s="51">
        <v>0</v>
      </c>
      <c r="CR22" s="51">
        <v>0</v>
      </c>
      <c r="CS22" s="51">
        <v>0</v>
      </c>
      <c r="CT22" s="51">
        <v>0</v>
      </c>
      <c r="CU22" s="51">
        <v>0</v>
      </c>
      <c r="CV22" s="51">
        <v>0</v>
      </c>
      <c r="CW22" s="51">
        <v>0</v>
      </c>
      <c r="CX22" s="51">
        <v>0</v>
      </c>
      <c r="CY22" s="51">
        <v>5</v>
      </c>
    </row>
    <row r="23" spans="1:103" s="13" customFormat="1" ht="15.75">
      <c r="A23" s="52" t="s">
        <v>101</v>
      </c>
      <c r="B23" s="13" t="s">
        <v>6</v>
      </c>
      <c r="C23" s="9">
        <v>258</v>
      </c>
      <c r="D23" s="8">
        <v>9</v>
      </c>
      <c r="E23" s="58">
        <v>226</v>
      </c>
      <c r="F23" s="43">
        <v>2</v>
      </c>
      <c r="G23" s="43">
        <v>14</v>
      </c>
      <c r="H23" s="13">
        <v>14</v>
      </c>
      <c r="I23" s="13">
        <v>3</v>
      </c>
      <c r="J23" s="2"/>
      <c r="K23" s="6">
        <f t="shared" si="0"/>
        <v>50</v>
      </c>
      <c r="L23" s="23">
        <f t="shared" si="1"/>
        <v>0</v>
      </c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25">
        <f t="shared" si="2"/>
        <v>47</v>
      </c>
      <c r="Y23" s="45">
        <v>6</v>
      </c>
      <c r="Z23" s="45">
        <v>3</v>
      </c>
      <c r="AA23" s="45">
        <v>1</v>
      </c>
      <c r="AB23" s="45">
        <v>4</v>
      </c>
      <c r="AC23" s="45">
        <v>2</v>
      </c>
      <c r="AD23" s="45">
        <v>2</v>
      </c>
      <c r="AE23" s="45">
        <v>3</v>
      </c>
      <c r="AF23" s="45">
        <v>8</v>
      </c>
      <c r="AG23" s="45">
        <v>18</v>
      </c>
      <c r="AH23" s="45">
        <v>0</v>
      </c>
      <c r="AI23" s="45">
        <v>0</v>
      </c>
      <c r="AJ23" s="27">
        <f t="shared" si="3"/>
        <v>3</v>
      </c>
      <c r="AK23" s="46">
        <v>1</v>
      </c>
      <c r="AL23" s="46">
        <v>2</v>
      </c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36">
        <f t="shared" si="4"/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</row>
    <row r="24" spans="1:103" s="13" customFormat="1" ht="15.75">
      <c r="A24" s="61" t="s">
        <v>79</v>
      </c>
      <c r="B24" s="13" t="s">
        <v>8</v>
      </c>
      <c r="C24" s="9">
        <v>142</v>
      </c>
      <c r="D24" s="57">
        <v>9</v>
      </c>
      <c r="E24" s="58">
        <v>225</v>
      </c>
      <c r="F24" s="43">
        <v>7</v>
      </c>
      <c r="G24" s="43">
        <v>79</v>
      </c>
      <c r="H24" s="13">
        <v>79</v>
      </c>
      <c r="I24" s="13">
        <v>3</v>
      </c>
      <c r="J24" s="2"/>
      <c r="K24" s="6">
        <f t="shared" si="0"/>
        <v>47</v>
      </c>
      <c r="L24" s="23">
        <f t="shared" si="1"/>
        <v>11</v>
      </c>
      <c r="M24" s="54">
        <v>3</v>
      </c>
      <c r="N24" s="54">
        <v>2</v>
      </c>
      <c r="O24" s="54">
        <v>6</v>
      </c>
      <c r="P24" s="54"/>
      <c r="Q24" s="54"/>
      <c r="R24" s="54"/>
      <c r="S24" s="54"/>
      <c r="T24" s="54"/>
      <c r="U24" s="54"/>
      <c r="V24" s="54"/>
      <c r="W24" s="54"/>
      <c r="X24" s="25">
        <f t="shared" si="2"/>
        <v>14</v>
      </c>
      <c r="Y24" s="45">
        <v>6</v>
      </c>
      <c r="Z24" s="45">
        <v>3</v>
      </c>
      <c r="AA24" s="45">
        <v>1</v>
      </c>
      <c r="AB24" s="45">
        <v>0</v>
      </c>
      <c r="AC24" s="45">
        <v>0</v>
      </c>
      <c r="AD24" s="45">
        <v>0</v>
      </c>
      <c r="AE24" s="45">
        <v>0</v>
      </c>
      <c r="AF24" s="45">
        <v>4</v>
      </c>
      <c r="AG24" s="45">
        <v>0</v>
      </c>
      <c r="AH24" s="45">
        <v>0</v>
      </c>
      <c r="AI24" s="45">
        <v>0</v>
      </c>
      <c r="AJ24" s="27">
        <f t="shared" si="3"/>
        <v>9</v>
      </c>
      <c r="AK24" s="46"/>
      <c r="AL24" s="46">
        <v>2</v>
      </c>
      <c r="AM24" s="46"/>
      <c r="AN24" s="46"/>
      <c r="AO24" s="46">
        <v>1</v>
      </c>
      <c r="AP24" s="46"/>
      <c r="AQ24" s="46">
        <v>3</v>
      </c>
      <c r="AR24" s="46"/>
      <c r="AS24" s="46"/>
      <c r="AT24" s="46"/>
      <c r="AU24" s="46"/>
      <c r="AV24" s="46"/>
      <c r="AW24" s="46"/>
      <c r="AX24" s="46"/>
      <c r="AY24" s="46"/>
      <c r="AZ24" s="46"/>
      <c r="BA24" s="46">
        <v>3</v>
      </c>
      <c r="BB24" s="46"/>
      <c r="BC24" s="46"/>
      <c r="BD24" s="46"/>
      <c r="BE24" s="46"/>
      <c r="BF24" s="46"/>
      <c r="BG24" s="46"/>
      <c r="BH24" s="36">
        <f t="shared" si="4"/>
        <v>13</v>
      </c>
      <c r="BI24" s="51">
        <v>0</v>
      </c>
      <c r="BJ24" s="51">
        <v>0</v>
      </c>
      <c r="BK24" s="51">
        <v>0</v>
      </c>
      <c r="BL24" s="51">
        <v>2</v>
      </c>
      <c r="BM24" s="51">
        <v>2</v>
      </c>
      <c r="BN24" s="51">
        <v>2</v>
      </c>
      <c r="BO24" s="51">
        <v>3</v>
      </c>
      <c r="BP24" s="51">
        <v>0</v>
      </c>
      <c r="BQ24" s="51">
        <v>0</v>
      </c>
      <c r="BR24" s="51">
        <v>0</v>
      </c>
      <c r="BS24" s="51">
        <v>0</v>
      </c>
      <c r="BT24" s="51">
        <v>4</v>
      </c>
      <c r="BU24" s="51">
        <v>0</v>
      </c>
      <c r="BV24" s="51">
        <v>0</v>
      </c>
      <c r="BW24" s="51">
        <v>0</v>
      </c>
      <c r="BX24" s="51">
        <v>0</v>
      </c>
      <c r="BY24" s="51">
        <v>0</v>
      </c>
      <c r="BZ24" s="51">
        <v>0</v>
      </c>
      <c r="CA24" s="51">
        <v>0</v>
      </c>
      <c r="CB24" s="51">
        <v>0</v>
      </c>
      <c r="CC24" s="51">
        <v>0</v>
      </c>
      <c r="CD24" s="51">
        <v>0</v>
      </c>
      <c r="CE24" s="51">
        <v>0</v>
      </c>
      <c r="CF24" s="51">
        <v>0</v>
      </c>
      <c r="CG24" s="51">
        <v>0</v>
      </c>
      <c r="CH24" s="51">
        <v>0</v>
      </c>
      <c r="CI24" s="51">
        <v>0</v>
      </c>
      <c r="CJ24" s="51">
        <v>0</v>
      </c>
      <c r="CK24" s="51">
        <v>0</v>
      </c>
      <c r="CL24" s="51">
        <v>0</v>
      </c>
      <c r="CM24" s="51">
        <v>0</v>
      </c>
      <c r="CN24" s="51">
        <v>0</v>
      </c>
      <c r="CO24" s="51">
        <v>0</v>
      </c>
      <c r="CP24" s="51">
        <v>0</v>
      </c>
      <c r="CQ24" s="51">
        <v>0</v>
      </c>
      <c r="CR24" s="51">
        <v>0</v>
      </c>
      <c r="CS24" s="51">
        <v>0</v>
      </c>
      <c r="CT24" s="51">
        <v>0</v>
      </c>
      <c r="CU24" s="51">
        <v>0</v>
      </c>
      <c r="CV24" s="51">
        <v>0</v>
      </c>
      <c r="CW24" s="51">
        <v>0</v>
      </c>
      <c r="CX24" s="51">
        <v>0</v>
      </c>
      <c r="CY24" s="51">
        <v>0</v>
      </c>
    </row>
    <row r="25" spans="1:103" s="13" customFormat="1" ht="15.75">
      <c r="A25" s="56" t="s">
        <v>64</v>
      </c>
      <c r="B25" s="13" t="s">
        <v>15</v>
      </c>
      <c r="C25" s="9">
        <v>257</v>
      </c>
      <c r="D25" s="57">
        <v>8</v>
      </c>
      <c r="E25" s="55">
        <v>505</v>
      </c>
      <c r="F25" s="43">
        <v>11</v>
      </c>
      <c r="G25" s="43">
        <v>45</v>
      </c>
      <c r="H25" s="13">
        <v>45</v>
      </c>
      <c r="I25" s="13">
        <v>3</v>
      </c>
      <c r="J25" s="2"/>
      <c r="K25" s="6">
        <f t="shared" si="0"/>
        <v>46</v>
      </c>
      <c r="L25" s="23">
        <f t="shared" si="1"/>
        <v>8</v>
      </c>
      <c r="M25" s="54"/>
      <c r="N25" s="54">
        <v>2</v>
      </c>
      <c r="O25" s="54">
        <v>6</v>
      </c>
      <c r="P25" s="54"/>
      <c r="Q25" s="54"/>
      <c r="R25" s="54"/>
      <c r="S25" s="54"/>
      <c r="T25" s="54"/>
      <c r="U25" s="54"/>
      <c r="V25" s="54"/>
      <c r="W25" s="54"/>
      <c r="X25" s="25">
        <f t="shared" si="2"/>
        <v>36</v>
      </c>
      <c r="Y25" s="45">
        <v>6</v>
      </c>
      <c r="Z25" s="45">
        <v>3</v>
      </c>
      <c r="AA25" s="45">
        <v>1</v>
      </c>
      <c r="AB25" s="45">
        <v>0</v>
      </c>
      <c r="AC25" s="45">
        <v>0</v>
      </c>
      <c r="AD25" s="45">
        <v>0</v>
      </c>
      <c r="AE25" s="45">
        <v>0</v>
      </c>
      <c r="AF25" s="45">
        <v>8</v>
      </c>
      <c r="AG25" s="45">
        <v>18</v>
      </c>
      <c r="AH25" s="45">
        <v>0</v>
      </c>
      <c r="AI25" s="45">
        <v>0</v>
      </c>
      <c r="AJ25" s="27">
        <f t="shared" si="3"/>
        <v>2</v>
      </c>
      <c r="AK25" s="46"/>
      <c r="AL25" s="46">
        <v>2</v>
      </c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36">
        <f t="shared" si="4"/>
        <v>0</v>
      </c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</row>
    <row r="26" spans="1:103" s="13" customFormat="1" ht="15.75">
      <c r="A26" s="52" t="s">
        <v>71</v>
      </c>
      <c r="B26" s="13" t="s">
        <v>19</v>
      </c>
      <c r="C26" s="9">
        <v>287</v>
      </c>
      <c r="D26" s="8">
        <v>9</v>
      </c>
      <c r="E26" s="55" t="s">
        <v>153</v>
      </c>
      <c r="F26" s="43">
        <v>15</v>
      </c>
      <c r="G26" s="43">
        <v>97</v>
      </c>
      <c r="H26" s="13">
        <v>97</v>
      </c>
      <c r="I26" s="13">
        <v>3</v>
      </c>
      <c r="J26" s="2"/>
      <c r="K26" s="6">
        <f t="shared" si="0"/>
        <v>45</v>
      </c>
      <c r="L26" s="23">
        <f t="shared" si="1"/>
        <v>0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25">
        <f t="shared" si="2"/>
        <v>43</v>
      </c>
      <c r="Y26" s="45">
        <v>6</v>
      </c>
      <c r="Z26" s="45">
        <v>3</v>
      </c>
      <c r="AA26" s="45">
        <v>1</v>
      </c>
      <c r="AB26" s="45">
        <v>0</v>
      </c>
      <c r="AC26" s="45">
        <v>4</v>
      </c>
      <c r="AD26" s="45">
        <v>4</v>
      </c>
      <c r="AE26" s="45">
        <v>0</v>
      </c>
      <c r="AF26" s="45">
        <v>8</v>
      </c>
      <c r="AG26" s="45">
        <v>9</v>
      </c>
      <c r="AH26" s="45">
        <v>8</v>
      </c>
      <c r="AI26" s="45">
        <v>0</v>
      </c>
      <c r="AJ26" s="27">
        <f t="shared" si="3"/>
        <v>0</v>
      </c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36">
        <f t="shared" si="4"/>
        <v>2</v>
      </c>
      <c r="BI26" s="51">
        <v>0</v>
      </c>
      <c r="BJ26" s="51">
        <v>0</v>
      </c>
      <c r="BK26" s="51">
        <v>0</v>
      </c>
      <c r="BL26" s="51">
        <v>2</v>
      </c>
      <c r="BM26" s="51">
        <v>0</v>
      </c>
      <c r="BN26" s="51">
        <v>0</v>
      </c>
      <c r="BO26" s="51">
        <v>0</v>
      </c>
      <c r="BP26" s="51">
        <v>0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  <c r="BX26" s="51">
        <v>0</v>
      </c>
      <c r="BY26" s="51">
        <v>0</v>
      </c>
      <c r="BZ26" s="51">
        <v>0</v>
      </c>
      <c r="CA26" s="51">
        <v>0</v>
      </c>
      <c r="CB26" s="51">
        <v>0</v>
      </c>
      <c r="CC26" s="51">
        <v>0</v>
      </c>
      <c r="CD26" s="51">
        <v>0</v>
      </c>
      <c r="CE26" s="51">
        <v>0</v>
      </c>
      <c r="CF26" s="51">
        <v>0</v>
      </c>
      <c r="CG26" s="51">
        <v>0</v>
      </c>
      <c r="CH26" s="51">
        <v>0</v>
      </c>
      <c r="CI26" s="51">
        <v>0</v>
      </c>
      <c r="CJ26" s="51">
        <v>0</v>
      </c>
      <c r="CK26" s="51">
        <v>0</v>
      </c>
      <c r="CL26" s="51">
        <v>0</v>
      </c>
      <c r="CM26" s="51">
        <v>0</v>
      </c>
      <c r="CN26" s="51">
        <v>0</v>
      </c>
      <c r="CO26" s="51">
        <v>0</v>
      </c>
      <c r="CP26" s="51">
        <v>0</v>
      </c>
      <c r="CQ26" s="51">
        <v>0</v>
      </c>
      <c r="CR26" s="51">
        <v>0</v>
      </c>
      <c r="CS26" s="51">
        <v>0</v>
      </c>
      <c r="CT26" s="51">
        <v>0</v>
      </c>
      <c r="CU26" s="51">
        <v>0</v>
      </c>
      <c r="CV26" s="51">
        <v>0</v>
      </c>
      <c r="CW26" s="51">
        <v>0</v>
      </c>
      <c r="CX26" s="51">
        <v>0</v>
      </c>
      <c r="CY26" s="51">
        <v>0</v>
      </c>
    </row>
    <row r="27" spans="1:103" s="13" customFormat="1" ht="31.5">
      <c r="A27" s="49" t="s">
        <v>135</v>
      </c>
      <c r="B27" s="13" t="s">
        <v>14</v>
      </c>
      <c r="C27" s="9">
        <v>79</v>
      </c>
      <c r="D27" s="8">
        <v>9</v>
      </c>
      <c r="E27" s="58">
        <v>225</v>
      </c>
      <c r="F27" s="43">
        <v>6</v>
      </c>
      <c r="G27" s="43">
        <v>113</v>
      </c>
      <c r="H27" s="13">
        <v>113</v>
      </c>
      <c r="J27" s="2"/>
      <c r="K27" s="6">
        <f t="shared" si="0"/>
        <v>43</v>
      </c>
      <c r="L27" s="23">
        <f t="shared" si="1"/>
        <v>11</v>
      </c>
      <c r="M27" s="54">
        <v>3</v>
      </c>
      <c r="N27" s="54">
        <v>2</v>
      </c>
      <c r="O27" s="54">
        <v>6</v>
      </c>
      <c r="P27" s="54"/>
      <c r="Q27" s="54"/>
      <c r="R27" s="54"/>
      <c r="S27" s="54"/>
      <c r="T27" s="54"/>
      <c r="U27" s="54"/>
      <c r="V27" s="54"/>
      <c r="W27" s="54"/>
      <c r="X27" s="25">
        <f t="shared" si="2"/>
        <v>32</v>
      </c>
      <c r="Y27" s="45">
        <v>6</v>
      </c>
      <c r="Z27" s="45">
        <v>3</v>
      </c>
      <c r="AA27" s="45">
        <v>1</v>
      </c>
      <c r="AB27" s="45">
        <v>4</v>
      </c>
      <c r="AC27" s="45">
        <v>0</v>
      </c>
      <c r="AD27" s="45">
        <v>0</v>
      </c>
      <c r="AE27" s="45">
        <v>0</v>
      </c>
      <c r="AF27" s="45">
        <v>8</v>
      </c>
      <c r="AG27" s="45">
        <v>10</v>
      </c>
      <c r="AH27" s="45">
        <v>0</v>
      </c>
      <c r="AI27" s="45">
        <v>0</v>
      </c>
      <c r="AJ27" s="27">
        <f t="shared" si="3"/>
        <v>0</v>
      </c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36">
        <f t="shared" si="4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v>0</v>
      </c>
      <c r="BQ27" s="51">
        <v>0</v>
      </c>
      <c r="BR27" s="51">
        <v>0</v>
      </c>
      <c r="BS27" s="51">
        <v>0</v>
      </c>
      <c r="BT27" s="51">
        <v>0</v>
      </c>
      <c r="BU27" s="51">
        <v>0</v>
      </c>
      <c r="BV27" s="51">
        <v>0</v>
      </c>
      <c r="BW27" s="51">
        <v>0</v>
      </c>
      <c r="BX27" s="51">
        <v>0</v>
      </c>
      <c r="BY27" s="51">
        <v>0</v>
      </c>
      <c r="BZ27" s="51">
        <v>0</v>
      </c>
      <c r="CA27" s="51">
        <v>0</v>
      </c>
      <c r="CB27" s="51">
        <v>0</v>
      </c>
      <c r="CC27" s="51">
        <v>0</v>
      </c>
      <c r="CD27" s="51">
        <v>0</v>
      </c>
      <c r="CE27" s="51">
        <v>0</v>
      </c>
      <c r="CF27" s="51">
        <v>0</v>
      </c>
      <c r="CG27" s="51">
        <v>0</v>
      </c>
      <c r="CH27" s="51">
        <v>0</v>
      </c>
      <c r="CI27" s="51">
        <v>0</v>
      </c>
      <c r="CJ27" s="51">
        <v>0</v>
      </c>
      <c r="CK27" s="51">
        <v>0</v>
      </c>
      <c r="CL27" s="51">
        <v>0</v>
      </c>
      <c r="CM27" s="51">
        <v>0</v>
      </c>
      <c r="CN27" s="51">
        <v>0</v>
      </c>
      <c r="CO27" s="51">
        <v>0</v>
      </c>
      <c r="CP27" s="51">
        <v>0</v>
      </c>
      <c r="CQ27" s="51">
        <v>0</v>
      </c>
      <c r="CR27" s="51">
        <v>0</v>
      </c>
      <c r="CS27" s="51">
        <v>0</v>
      </c>
      <c r="CT27" s="51">
        <v>0</v>
      </c>
      <c r="CU27" s="51">
        <v>0</v>
      </c>
      <c r="CV27" s="51">
        <v>0</v>
      </c>
      <c r="CW27" s="51">
        <v>0</v>
      </c>
      <c r="CX27" s="51">
        <v>0</v>
      </c>
      <c r="CY27" s="51">
        <v>0</v>
      </c>
    </row>
    <row r="28" spans="1:103" s="13" customFormat="1" ht="15.75">
      <c r="A28" s="49" t="s">
        <v>111</v>
      </c>
      <c r="B28" s="13" t="s">
        <v>11</v>
      </c>
      <c r="C28" s="8" t="s">
        <v>12</v>
      </c>
      <c r="D28" s="50">
        <v>8</v>
      </c>
      <c r="E28" s="58">
        <v>225</v>
      </c>
      <c r="F28" s="43">
        <v>2</v>
      </c>
      <c r="G28" s="43">
        <v>90</v>
      </c>
      <c r="H28" s="13">
        <v>90</v>
      </c>
      <c r="J28" s="2"/>
      <c r="K28" s="6">
        <f t="shared" si="0"/>
        <v>39</v>
      </c>
      <c r="L28" s="23">
        <f t="shared" si="1"/>
        <v>6</v>
      </c>
      <c r="M28" s="54"/>
      <c r="N28" s="54"/>
      <c r="O28" s="54">
        <v>6</v>
      </c>
      <c r="P28" s="54"/>
      <c r="Q28" s="54"/>
      <c r="R28" s="54"/>
      <c r="S28" s="54"/>
      <c r="T28" s="54"/>
      <c r="U28" s="54"/>
      <c r="V28" s="54"/>
      <c r="W28" s="54"/>
      <c r="X28" s="25">
        <f t="shared" si="2"/>
        <v>27</v>
      </c>
      <c r="Y28" s="45">
        <v>6</v>
      </c>
      <c r="Z28" s="45">
        <v>1</v>
      </c>
      <c r="AA28" s="45">
        <v>1</v>
      </c>
      <c r="AB28" s="45">
        <v>3</v>
      </c>
      <c r="AC28" s="45">
        <v>0</v>
      </c>
      <c r="AD28" s="45">
        <v>0</v>
      </c>
      <c r="AE28" s="45">
        <v>0</v>
      </c>
      <c r="AF28" s="45">
        <v>6</v>
      </c>
      <c r="AG28" s="45">
        <v>10</v>
      </c>
      <c r="AH28" s="45">
        <v>0</v>
      </c>
      <c r="AI28" s="45">
        <v>0</v>
      </c>
      <c r="AJ28" s="27">
        <f t="shared" si="3"/>
        <v>6</v>
      </c>
      <c r="AK28" s="46"/>
      <c r="AL28" s="46">
        <v>2</v>
      </c>
      <c r="AM28" s="46"/>
      <c r="AN28" s="46"/>
      <c r="AO28" s="46">
        <v>2</v>
      </c>
      <c r="AP28" s="46">
        <v>1</v>
      </c>
      <c r="AQ28" s="46"/>
      <c r="AR28" s="46">
        <v>1</v>
      </c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36">
        <f t="shared" si="4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v>0</v>
      </c>
      <c r="BQ28" s="51">
        <v>0</v>
      </c>
      <c r="BR28" s="51">
        <v>0</v>
      </c>
      <c r="BS28" s="51">
        <v>0</v>
      </c>
      <c r="BT28" s="51">
        <v>0</v>
      </c>
      <c r="BU28" s="51">
        <v>0</v>
      </c>
      <c r="BV28" s="51">
        <v>0</v>
      </c>
      <c r="BW28" s="51">
        <v>0</v>
      </c>
      <c r="BX28" s="51">
        <v>0</v>
      </c>
      <c r="BY28" s="51">
        <v>0</v>
      </c>
      <c r="BZ28" s="51">
        <v>0</v>
      </c>
      <c r="CA28" s="51">
        <v>0</v>
      </c>
      <c r="CB28" s="51">
        <v>0</v>
      </c>
      <c r="CC28" s="51">
        <v>0</v>
      </c>
      <c r="CD28" s="51">
        <v>0</v>
      </c>
      <c r="CE28" s="51">
        <v>0</v>
      </c>
      <c r="CF28" s="51">
        <v>0</v>
      </c>
      <c r="CG28" s="51">
        <v>0</v>
      </c>
      <c r="CH28" s="51">
        <v>0</v>
      </c>
      <c r="CI28" s="51">
        <v>0</v>
      </c>
      <c r="CJ28" s="51">
        <v>0</v>
      </c>
      <c r="CK28" s="51">
        <v>0</v>
      </c>
      <c r="CL28" s="51">
        <v>0</v>
      </c>
      <c r="CM28" s="51">
        <v>0</v>
      </c>
      <c r="CN28" s="51">
        <v>0</v>
      </c>
      <c r="CO28" s="51">
        <v>0</v>
      </c>
      <c r="CP28" s="51">
        <v>0</v>
      </c>
      <c r="CQ28" s="51">
        <v>0</v>
      </c>
      <c r="CR28" s="51">
        <v>0</v>
      </c>
      <c r="CS28" s="51">
        <v>0</v>
      </c>
      <c r="CT28" s="51">
        <v>0</v>
      </c>
      <c r="CU28" s="51">
        <v>0</v>
      </c>
      <c r="CV28" s="51">
        <v>0</v>
      </c>
      <c r="CW28" s="51">
        <v>0</v>
      </c>
      <c r="CX28" s="51">
        <v>0</v>
      </c>
      <c r="CY28" s="51">
        <v>0</v>
      </c>
    </row>
    <row r="29" spans="1:129" s="13" customFormat="1" ht="15.75">
      <c r="A29" s="12" t="s">
        <v>159</v>
      </c>
      <c r="B29" s="59" t="s">
        <v>19</v>
      </c>
      <c r="C29" s="59">
        <v>185</v>
      </c>
      <c r="D29" s="11">
        <v>9</v>
      </c>
      <c r="E29" s="55">
        <v>505</v>
      </c>
      <c r="F29" s="43">
        <v>12</v>
      </c>
      <c r="G29" s="43">
        <v>125</v>
      </c>
      <c r="H29" s="13">
        <v>125</v>
      </c>
      <c r="J29" s="2"/>
      <c r="K29" s="6">
        <f t="shared" si="0"/>
        <v>38</v>
      </c>
      <c r="L29" s="23">
        <f t="shared" si="1"/>
        <v>10</v>
      </c>
      <c r="M29" s="54">
        <v>2</v>
      </c>
      <c r="N29" s="54">
        <v>2</v>
      </c>
      <c r="O29" s="54">
        <v>6</v>
      </c>
      <c r="P29" s="54"/>
      <c r="Q29" s="54"/>
      <c r="R29" s="54"/>
      <c r="S29" s="54"/>
      <c r="T29" s="54"/>
      <c r="U29" s="54"/>
      <c r="V29" s="54"/>
      <c r="W29" s="54"/>
      <c r="X29" s="34">
        <f t="shared" si="2"/>
        <v>26</v>
      </c>
      <c r="Y29" s="60">
        <v>6</v>
      </c>
      <c r="Z29" s="60">
        <v>3</v>
      </c>
      <c r="AA29" s="60">
        <v>1</v>
      </c>
      <c r="AB29" s="60">
        <v>2</v>
      </c>
      <c r="AC29" s="60">
        <v>0</v>
      </c>
      <c r="AD29" s="60">
        <v>0</v>
      </c>
      <c r="AE29" s="60">
        <v>6</v>
      </c>
      <c r="AF29" s="60">
        <v>8</v>
      </c>
      <c r="AG29" s="60">
        <v>0</v>
      </c>
      <c r="AH29" s="60">
        <v>0</v>
      </c>
      <c r="AI29" s="60">
        <v>0</v>
      </c>
      <c r="AJ29" s="27">
        <f t="shared" si="3"/>
        <v>2</v>
      </c>
      <c r="AK29" s="46"/>
      <c r="AL29" s="46">
        <v>2</v>
      </c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36">
        <f t="shared" si="4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1">
        <v>0</v>
      </c>
      <c r="BW29" s="51">
        <v>0</v>
      </c>
      <c r="BX29" s="51">
        <v>0</v>
      </c>
      <c r="BY29" s="51">
        <v>0</v>
      </c>
      <c r="BZ29" s="51">
        <v>0</v>
      </c>
      <c r="CA29" s="51">
        <v>0</v>
      </c>
      <c r="CB29" s="51">
        <v>0</v>
      </c>
      <c r="CC29" s="51">
        <v>0</v>
      </c>
      <c r="CD29" s="51">
        <v>0</v>
      </c>
      <c r="CE29" s="51">
        <v>0</v>
      </c>
      <c r="CF29" s="51">
        <v>0</v>
      </c>
      <c r="CG29" s="51">
        <v>0</v>
      </c>
      <c r="CH29" s="51">
        <v>0</v>
      </c>
      <c r="CI29" s="51">
        <v>0</v>
      </c>
      <c r="CJ29" s="51">
        <v>0</v>
      </c>
      <c r="CK29" s="51">
        <v>0</v>
      </c>
      <c r="CL29" s="51">
        <v>0</v>
      </c>
      <c r="CM29" s="51">
        <v>0</v>
      </c>
      <c r="CN29" s="51">
        <v>0</v>
      </c>
      <c r="CO29" s="51">
        <v>0</v>
      </c>
      <c r="CP29" s="51">
        <v>0</v>
      </c>
      <c r="CQ29" s="51">
        <v>0</v>
      </c>
      <c r="CR29" s="51">
        <v>0</v>
      </c>
      <c r="CS29" s="51">
        <v>0</v>
      </c>
      <c r="CT29" s="51">
        <v>0</v>
      </c>
      <c r="CU29" s="51">
        <v>0</v>
      </c>
      <c r="CV29" s="51">
        <v>0</v>
      </c>
      <c r="CW29" s="51">
        <v>0</v>
      </c>
      <c r="CX29" s="51">
        <v>0</v>
      </c>
      <c r="CY29" s="51">
        <v>0</v>
      </c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</row>
    <row r="30" spans="1:103" s="13" customFormat="1" ht="15.75">
      <c r="A30" s="52" t="s">
        <v>99</v>
      </c>
      <c r="B30" s="13" t="s">
        <v>6</v>
      </c>
      <c r="C30" s="9">
        <v>141</v>
      </c>
      <c r="D30" s="8">
        <v>8</v>
      </c>
      <c r="E30" s="58">
        <v>320</v>
      </c>
      <c r="F30" s="43">
        <v>13</v>
      </c>
      <c r="G30" s="43">
        <v>35</v>
      </c>
      <c r="H30" s="13">
        <v>35</v>
      </c>
      <c r="J30" s="2"/>
      <c r="K30" s="6">
        <f t="shared" si="0"/>
        <v>35</v>
      </c>
      <c r="L30" s="23">
        <f t="shared" si="1"/>
        <v>11</v>
      </c>
      <c r="M30" s="44">
        <v>3</v>
      </c>
      <c r="N30" s="44">
        <v>2</v>
      </c>
      <c r="O30" s="44">
        <v>6</v>
      </c>
      <c r="P30" s="44"/>
      <c r="Q30" s="44"/>
      <c r="R30" s="44"/>
      <c r="S30" s="44"/>
      <c r="T30" s="44"/>
      <c r="U30" s="44"/>
      <c r="V30" s="44"/>
      <c r="W30" s="44"/>
      <c r="X30" s="25">
        <f t="shared" si="2"/>
        <v>22</v>
      </c>
      <c r="Y30" s="45">
        <v>6</v>
      </c>
      <c r="Z30" s="45">
        <v>3</v>
      </c>
      <c r="AA30" s="45">
        <v>1</v>
      </c>
      <c r="AB30" s="45">
        <v>4</v>
      </c>
      <c r="AC30" s="45">
        <v>0</v>
      </c>
      <c r="AD30" s="45">
        <v>0</v>
      </c>
      <c r="AE30" s="45">
        <v>0</v>
      </c>
      <c r="AF30" s="45">
        <v>8</v>
      </c>
      <c r="AG30" s="45">
        <v>0</v>
      </c>
      <c r="AH30" s="45">
        <v>0</v>
      </c>
      <c r="AI30" s="45">
        <v>0</v>
      </c>
      <c r="AJ30" s="27">
        <f t="shared" si="3"/>
        <v>2</v>
      </c>
      <c r="AK30" s="46"/>
      <c r="AL30" s="46">
        <v>2</v>
      </c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36">
        <f t="shared" si="4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v>0</v>
      </c>
      <c r="BQ30" s="51">
        <v>0</v>
      </c>
      <c r="BR30" s="51">
        <v>0</v>
      </c>
      <c r="BS30" s="51">
        <v>0</v>
      </c>
      <c r="BT30" s="51">
        <v>0</v>
      </c>
      <c r="BU30" s="51">
        <v>0</v>
      </c>
      <c r="BV30" s="51">
        <v>0</v>
      </c>
      <c r="BW30" s="51">
        <v>0</v>
      </c>
      <c r="BX30" s="51">
        <v>0</v>
      </c>
      <c r="BY30" s="51">
        <v>0</v>
      </c>
      <c r="BZ30" s="51">
        <v>0</v>
      </c>
      <c r="CA30" s="51">
        <v>0</v>
      </c>
      <c r="CB30" s="51">
        <v>0</v>
      </c>
      <c r="CC30" s="51">
        <v>0</v>
      </c>
      <c r="CD30" s="51">
        <v>0</v>
      </c>
      <c r="CE30" s="51">
        <v>0</v>
      </c>
      <c r="CF30" s="51">
        <v>0</v>
      </c>
      <c r="CG30" s="51">
        <v>0</v>
      </c>
      <c r="CH30" s="51">
        <v>0</v>
      </c>
      <c r="CI30" s="51">
        <v>0</v>
      </c>
      <c r="CJ30" s="51">
        <v>0</v>
      </c>
      <c r="CK30" s="51">
        <v>0</v>
      </c>
      <c r="CL30" s="51">
        <v>0</v>
      </c>
      <c r="CM30" s="51">
        <v>0</v>
      </c>
      <c r="CN30" s="51">
        <v>0</v>
      </c>
      <c r="CO30" s="51">
        <v>0</v>
      </c>
      <c r="CP30" s="51">
        <v>0</v>
      </c>
      <c r="CQ30" s="51">
        <v>0</v>
      </c>
      <c r="CR30" s="51">
        <v>0</v>
      </c>
      <c r="CS30" s="51">
        <v>0</v>
      </c>
      <c r="CT30" s="51">
        <v>0</v>
      </c>
      <c r="CU30" s="51">
        <v>0</v>
      </c>
      <c r="CV30" s="51">
        <v>0</v>
      </c>
      <c r="CW30" s="51">
        <v>0</v>
      </c>
      <c r="CX30" s="51">
        <v>0</v>
      </c>
      <c r="CY30" s="51">
        <v>0</v>
      </c>
    </row>
    <row r="31" spans="1:103" s="13" customFormat="1" ht="15.75">
      <c r="A31" s="52" t="s">
        <v>100</v>
      </c>
      <c r="B31" s="13" t="s">
        <v>6</v>
      </c>
      <c r="C31" s="9" t="s">
        <v>18</v>
      </c>
      <c r="D31" s="8">
        <v>9</v>
      </c>
      <c r="E31" s="58">
        <v>320</v>
      </c>
      <c r="F31" s="43">
        <v>2</v>
      </c>
      <c r="G31" s="43">
        <v>23</v>
      </c>
      <c r="H31" s="13">
        <v>23</v>
      </c>
      <c r="J31" s="2"/>
      <c r="K31" s="6">
        <f t="shared" si="0"/>
        <v>35</v>
      </c>
      <c r="L31" s="23">
        <f t="shared" si="1"/>
        <v>0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25">
        <f t="shared" si="2"/>
        <v>14</v>
      </c>
      <c r="Y31" s="45">
        <v>6</v>
      </c>
      <c r="Z31" s="45">
        <v>3</v>
      </c>
      <c r="AA31" s="45">
        <v>1</v>
      </c>
      <c r="AB31" s="45">
        <v>0</v>
      </c>
      <c r="AC31" s="45">
        <v>0</v>
      </c>
      <c r="AD31" s="45">
        <v>0</v>
      </c>
      <c r="AE31" s="45">
        <v>0</v>
      </c>
      <c r="AF31" s="45">
        <v>4</v>
      </c>
      <c r="AG31" s="45">
        <v>0</v>
      </c>
      <c r="AH31" s="45">
        <v>0</v>
      </c>
      <c r="AI31" s="45">
        <v>0</v>
      </c>
      <c r="AJ31" s="27">
        <f t="shared" si="3"/>
        <v>0</v>
      </c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36">
        <f t="shared" si="4"/>
        <v>21</v>
      </c>
      <c r="BI31" s="47">
        <v>0</v>
      </c>
      <c r="BJ31" s="47">
        <v>0</v>
      </c>
      <c r="BK31" s="47">
        <v>0</v>
      </c>
      <c r="BL31" s="47">
        <v>2</v>
      </c>
      <c r="BM31" s="47">
        <v>1</v>
      </c>
      <c r="BN31" s="47">
        <v>2</v>
      </c>
      <c r="BO31" s="47">
        <v>3</v>
      </c>
      <c r="BP31" s="47">
        <v>2</v>
      </c>
      <c r="BQ31" s="47">
        <v>0</v>
      </c>
      <c r="BR31" s="47">
        <v>0</v>
      </c>
      <c r="BS31" s="47">
        <v>0</v>
      </c>
      <c r="BT31" s="47">
        <v>4</v>
      </c>
      <c r="BU31" s="47">
        <v>2</v>
      </c>
      <c r="BV31" s="47">
        <v>0</v>
      </c>
      <c r="BW31" s="47">
        <v>0</v>
      </c>
      <c r="BX31" s="47">
        <v>0</v>
      </c>
      <c r="BY31" s="47">
        <v>0</v>
      </c>
      <c r="BZ31" s="47">
        <v>0</v>
      </c>
      <c r="CA31" s="47">
        <v>0</v>
      </c>
      <c r="CB31" s="47">
        <v>0</v>
      </c>
      <c r="CC31" s="47">
        <v>0</v>
      </c>
      <c r="CD31" s="47">
        <v>0</v>
      </c>
      <c r="CE31" s="47">
        <v>0</v>
      </c>
      <c r="CF31" s="47">
        <v>0</v>
      </c>
      <c r="CG31" s="47">
        <v>0</v>
      </c>
      <c r="CH31" s="47">
        <v>0</v>
      </c>
      <c r="CI31" s="47">
        <v>0</v>
      </c>
      <c r="CJ31" s="47">
        <v>2</v>
      </c>
      <c r="CK31" s="47">
        <v>1</v>
      </c>
      <c r="CL31" s="47">
        <v>2</v>
      </c>
      <c r="CM31" s="47">
        <v>0</v>
      </c>
      <c r="CN31" s="47">
        <v>0</v>
      </c>
      <c r="CO31" s="47">
        <v>0</v>
      </c>
      <c r="CP31" s="47">
        <v>0</v>
      </c>
      <c r="CQ31" s="47">
        <v>0</v>
      </c>
      <c r="CR31" s="47">
        <v>0</v>
      </c>
      <c r="CS31" s="47">
        <v>0</v>
      </c>
      <c r="CT31" s="47">
        <v>0</v>
      </c>
      <c r="CU31" s="47">
        <v>0</v>
      </c>
      <c r="CV31" s="47">
        <v>0</v>
      </c>
      <c r="CW31" s="47">
        <v>0</v>
      </c>
      <c r="CX31" s="47">
        <v>0</v>
      </c>
      <c r="CY31" s="47">
        <v>0</v>
      </c>
    </row>
    <row r="32" spans="1:103" s="13" customFormat="1" ht="15.75">
      <c r="A32" s="52" t="s">
        <v>160</v>
      </c>
      <c r="B32" s="13" t="s">
        <v>19</v>
      </c>
      <c r="C32" s="9" t="s">
        <v>26</v>
      </c>
      <c r="D32" s="8">
        <v>9</v>
      </c>
      <c r="E32" s="58">
        <v>319</v>
      </c>
      <c r="F32" s="43">
        <v>11</v>
      </c>
      <c r="G32" s="43">
        <v>77</v>
      </c>
      <c r="H32" s="13">
        <v>77</v>
      </c>
      <c r="J32" s="2"/>
      <c r="K32" s="6">
        <f t="shared" si="0"/>
        <v>34</v>
      </c>
      <c r="L32" s="23">
        <f t="shared" si="1"/>
        <v>11</v>
      </c>
      <c r="M32" s="54">
        <v>3</v>
      </c>
      <c r="N32" s="54">
        <v>2</v>
      </c>
      <c r="O32" s="54">
        <v>6</v>
      </c>
      <c r="P32" s="54"/>
      <c r="Q32" s="54"/>
      <c r="R32" s="54"/>
      <c r="S32" s="54"/>
      <c r="T32" s="54"/>
      <c r="U32" s="54"/>
      <c r="V32" s="54"/>
      <c r="W32" s="54"/>
      <c r="X32" s="25">
        <f t="shared" si="2"/>
        <v>17</v>
      </c>
      <c r="Y32" s="45">
        <v>6</v>
      </c>
      <c r="Z32" s="45">
        <v>3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8</v>
      </c>
      <c r="AG32" s="45">
        <v>0</v>
      </c>
      <c r="AH32" s="45">
        <v>0</v>
      </c>
      <c r="AI32" s="45">
        <v>0</v>
      </c>
      <c r="AJ32" s="27">
        <f t="shared" si="3"/>
        <v>2</v>
      </c>
      <c r="AK32" s="46"/>
      <c r="AL32" s="46">
        <v>2</v>
      </c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36">
        <f t="shared" si="4"/>
        <v>4</v>
      </c>
      <c r="BI32" s="51">
        <v>0</v>
      </c>
      <c r="BJ32" s="51">
        <v>0</v>
      </c>
      <c r="BK32" s="51">
        <v>0</v>
      </c>
      <c r="BL32" s="51">
        <v>2</v>
      </c>
      <c r="BM32" s="51">
        <v>2</v>
      </c>
      <c r="BN32" s="51">
        <v>0</v>
      </c>
      <c r="BO32" s="51">
        <v>0</v>
      </c>
      <c r="BP32" s="51">
        <v>0</v>
      </c>
      <c r="BQ32" s="51">
        <v>0</v>
      </c>
      <c r="BR32" s="51">
        <v>0</v>
      </c>
      <c r="BS32" s="51">
        <v>0</v>
      </c>
      <c r="BT32" s="51">
        <v>0</v>
      </c>
      <c r="BU32" s="51">
        <v>0</v>
      </c>
      <c r="BV32" s="51">
        <v>0</v>
      </c>
      <c r="BW32" s="51">
        <v>0</v>
      </c>
      <c r="BX32" s="51">
        <v>0</v>
      </c>
      <c r="BY32" s="51">
        <v>0</v>
      </c>
      <c r="BZ32" s="51">
        <v>0</v>
      </c>
      <c r="CA32" s="51">
        <v>0</v>
      </c>
      <c r="CB32" s="51">
        <v>0</v>
      </c>
      <c r="CC32" s="51">
        <v>0</v>
      </c>
      <c r="CD32" s="51">
        <v>0</v>
      </c>
      <c r="CE32" s="51">
        <v>0</v>
      </c>
      <c r="CF32" s="51">
        <v>0</v>
      </c>
      <c r="CG32" s="51">
        <v>0</v>
      </c>
      <c r="CH32" s="51">
        <v>0</v>
      </c>
      <c r="CI32" s="51">
        <v>0</v>
      </c>
      <c r="CJ32" s="51">
        <v>0</v>
      </c>
      <c r="CK32" s="51">
        <v>0</v>
      </c>
      <c r="CL32" s="51">
        <v>0</v>
      </c>
      <c r="CM32" s="51">
        <v>0</v>
      </c>
      <c r="CN32" s="51">
        <v>0</v>
      </c>
      <c r="CO32" s="51">
        <v>0</v>
      </c>
      <c r="CP32" s="51">
        <v>0</v>
      </c>
      <c r="CQ32" s="51">
        <v>0</v>
      </c>
      <c r="CR32" s="51">
        <v>0</v>
      </c>
      <c r="CS32" s="51">
        <v>0</v>
      </c>
      <c r="CT32" s="51">
        <v>0</v>
      </c>
      <c r="CU32" s="51">
        <v>0</v>
      </c>
      <c r="CV32" s="51">
        <v>0</v>
      </c>
      <c r="CW32" s="51">
        <v>0</v>
      </c>
      <c r="CX32" s="51">
        <v>0</v>
      </c>
      <c r="CY32" s="51">
        <v>0</v>
      </c>
    </row>
    <row r="33" spans="1:103" s="13" customFormat="1" ht="15.75">
      <c r="A33" s="52" t="s">
        <v>44</v>
      </c>
      <c r="B33" s="13" t="s">
        <v>16</v>
      </c>
      <c r="C33" s="9">
        <v>214</v>
      </c>
      <c r="D33" s="8">
        <v>9</v>
      </c>
      <c r="E33" s="55">
        <v>505</v>
      </c>
      <c r="F33" s="43">
        <v>6</v>
      </c>
      <c r="G33" s="43">
        <v>24</v>
      </c>
      <c r="H33" s="13">
        <v>24</v>
      </c>
      <c r="J33" s="2"/>
      <c r="K33" s="6">
        <f t="shared" si="0"/>
        <v>31</v>
      </c>
      <c r="L33" s="23">
        <f t="shared" si="1"/>
        <v>9</v>
      </c>
      <c r="M33" s="44">
        <v>1</v>
      </c>
      <c r="N33" s="44">
        <v>2</v>
      </c>
      <c r="O33" s="44">
        <v>6</v>
      </c>
      <c r="P33" s="44"/>
      <c r="Q33" s="44"/>
      <c r="R33" s="44"/>
      <c r="S33" s="44"/>
      <c r="T33" s="44"/>
      <c r="U33" s="44"/>
      <c r="V33" s="44"/>
      <c r="W33" s="44"/>
      <c r="X33" s="25">
        <f t="shared" si="2"/>
        <v>18</v>
      </c>
      <c r="Y33" s="45">
        <v>6</v>
      </c>
      <c r="Z33" s="45">
        <v>3</v>
      </c>
      <c r="AA33" s="45">
        <v>1</v>
      </c>
      <c r="AB33" s="45">
        <v>4</v>
      </c>
      <c r="AC33" s="45">
        <v>0</v>
      </c>
      <c r="AD33" s="45">
        <v>0</v>
      </c>
      <c r="AE33" s="45">
        <v>0</v>
      </c>
      <c r="AF33" s="45">
        <v>4</v>
      </c>
      <c r="AG33" s="45">
        <v>0</v>
      </c>
      <c r="AH33" s="45">
        <v>0</v>
      </c>
      <c r="AI33" s="45">
        <v>0</v>
      </c>
      <c r="AJ33" s="27">
        <f t="shared" si="3"/>
        <v>0</v>
      </c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36">
        <f t="shared" si="4"/>
        <v>4</v>
      </c>
      <c r="BI33" s="47">
        <v>0</v>
      </c>
      <c r="BJ33" s="47">
        <v>0</v>
      </c>
      <c r="BK33" s="47">
        <v>0</v>
      </c>
      <c r="BL33" s="47">
        <v>2</v>
      </c>
      <c r="BM33" s="47">
        <v>2</v>
      </c>
      <c r="BN33" s="47">
        <v>0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0</v>
      </c>
      <c r="BX33" s="47">
        <v>0</v>
      </c>
      <c r="BY33" s="47">
        <v>0</v>
      </c>
      <c r="BZ33" s="47">
        <v>0</v>
      </c>
      <c r="CA33" s="47">
        <v>0</v>
      </c>
      <c r="CB33" s="47">
        <v>0</v>
      </c>
      <c r="CC33" s="47">
        <v>0</v>
      </c>
      <c r="CD33" s="47">
        <v>0</v>
      </c>
      <c r="CE33" s="47">
        <v>0</v>
      </c>
      <c r="CF33" s="47"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7">
        <v>0</v>
      </c>
      <c r="CM33" s="47">
        <v>0</v>
      </c>
      <c r="CN33" s="47">
        <v>0</v>
      </c>
      <c r="CO33" s="47">
        <v>0</v>
      </c>
      <c r="CP33" s="47">
        <v>0</v>
      </c>
      <c r="CQ33" s="47">
        <v>0</v>
      </c>
      <c r="CR33" s="47">
        <v>0</v>
      </c>
      <c r="CS33" s="47">
        <v>0</v>
      </c>
      <c r="CT33" s="47">
        <v>0</v>
      </c>
      <c r="CU33" s="47">
        <v>0</v>
      </c>
      <c r="CV33" s="47">
        <v>0</v>
      </c>
      <c r="CW33" s="47">
        <v>0</v>
      </c>
      <c r="CX33" s="47">
        <v>0</v>
      </c>
      <c r="CY33" s="47">
        <v>0</v>
      </c>
    </row>
    <row r="34" spans="1:103" s="13" customFormat="1" ht="15.75">
      <c r="A34" s="10" t="s">
        <v>66</v>
      </c>
      <c r="B34" s="13" t="s">
        <v>15</v>
      </c>
      <c r="C34" s="9">
        <v>271</v>
      </c>
      <c r="D34" s="11">
        <v>9</v>
      </c>
      <c r="E34" s="58">
        <v>319</v>
      </c>
      <c r="F34" s="43">
        <v>3</v>
      </c>
      <c r="G34" s="43">
        <v>41</v>
      </c>
      <c r="H34" s="13">
        <v>41</v>
      </c>
      <c r="J34" s="2"/>
      <c r="K34" s="6">
        <f aca="true" t="shared" si="5" ref="K34:K65">L34+X34+AJ34+BH34</f>
        <v>27</v>
      </c>
      <c r="L34" s="23">
        <f aca="true" t="shared" si="6" ref="L34:L65">SUM(M34:W34)</f>
        <v>8</v>
      </c>
      <c r="M34" s="44"/>
      <c r="N34" s="44">
        <v>2</v>
      </c>
      <c r="O34" s="44">
        <v>6</v>
      </c>
      <c r="P34" s="44"/>
      <c r="Q34" s="44"/>
      <c r="R34" s="44"/>
      <c r="S34" s="44"/>
      <c r="T34" s="44"/>
      <c r="U34" s="44"/>
      <c r="V34" s="44"/>
      <c r="W34" s="44"/>
      <c r="X34" s="25">
        <f aca="true" t="shared" si="7" ref="X34:X65">SUM(Y34:AI34)</f>
        <v>17</v>
      </c>
      <c r="Y34" s="45">
        <v>6</v>
      </c>
      <c r="Z34" s="45">
        <v>3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8</v>
      </c>
      <c r="AG34" s="45">
        <v>0</v>
      </c>
      <c r="AH34" s="45">
        <v>0</v>
      </c>
      <c r="AI34" s="45">
        <v>0</v>
      </c>
      <c r="AJ34" s="27">
        <f aca="true" t="shared" si="8" ref="AJ34:AJ65">SUM(AK34:BG34)</f>
        <v>2</v>
      </c>
      <c r="AK34" s="46"/>
      <c r="AL34" s="46">
        <v>2</v>
      </c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36">
        <f aca="true" t="shared" si="9" ref="BH34:BH65">SUM(BI34:CY34)</f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v>0</v>
      </c>
      <c r="BQ34" s="51">
        <v>0</v>
      </c>
      <c r="BR34" s="51">
        <v>0</v>
      </c>
      <c r="BS34" s="51">
        <v>0</v>
      </c>
      <c r="BT34" s="51">
        <v>0</v>
      </c>
      <c r="BU34" s="51">
        <v>0</v>
      </c>
      <c r="BV34" s="51">
        <v>0</v>
      </c>
      <c r="BW34" s="51">
        <v>0</v>
      </c>
      <c r="BX34" s="51">
        <v>0</v>
      </c>
      <c r="BY34" s="51">
        <v>0</v>
      </c>
      <c r="BZ34" s="51">
        <v>0</v>
      </c>
      <c r="CA34" s="51">
        <v>0</v>
      </c>
      <c r="CB34" s="51">
        <v>0</v>
      </c>
      <c r="CC34" s="51">
        <v>0</v>
      </c>
      <c r="CD34" s="51">
        <v>0</v>
      </c>
      <c r="CE34" s="51">
        <v>0</v>
      </c>
      <c r="CF34" s="51">
        <v>0</v>
      </c>
      <c r="CG34" s="51">
        <v>0</v>
      </c>
      <c r="CH34" s="51">
        <v>0</v>
      </c>
      <c r="CI34" s="51">
        <v>0</v>
      </c>
      <c r="CJ34" s="51">
        <v>0</v>
      </c>
      <c r="CK34" s="51">
        <v>0</v>
      </c>
      <c r="CL34" s="51">
        <v>0</v>
      </c>
      <c r="CM34" s="51">
        <v>0</v>
      </c>
      <c r="CN34" s="51">
        <v>0</v>
      </c>
      <c r="CO34" s="51">
        <v>0</v>
      </c>
      <c r="CP34" s="51">
        <v>0</v>
      </c>
      <c r="CQ34" s="51">
        <v>0</v>
      </c>
      <c r="CR34" s="51">
        <v>0</v>
      </c>
      <c r="CS34" s="51">
        <v>0</v>
      </c>
      <c r="CT34" s="51">
        <v>0</v>
      </c>
      <c r="CU34" s="51">
        <v>0</v>
      </c>
      <c r="CV34" s="51">
        <v>0</v>
      </c>
      <c r="CW34" s="51">
        <v>0</v>
      </c>
      <c r="CX34" s="51">
        <v>0</v>
      </c>
      <c r="CY34" s="51">
        <v>0</v>
      </c>
    </row>
    <row r="35" spans="1:103" s="13" customFormat="1" ht="31.5">
      <c r="A35" s="13" t="s">
        <v>165</v>
      </c>
      <c r="B35" s="13" t="s">
        <v>13</v>
      </c>
      <c r="C35" s="9" t="s">
        <v>145</v>
      </c>
      <c r="D35" s="9">
        <v>8</v>
      </c>
      <c r="E35" s="42" t="s">
        <v>150</v>
      </c>
      <c r="F35" s="43">
        <v>10</v>
      </c>
      <c r="G35" s="43">
        <v>26</v>
      </c>
      <c r="H35" s="13">
        <v>26</v>
      </c>
      <c r="J35" s="2"/>
      <c r="K35" s="6">
        <f t="shared" si="5"/>
        <v>26</v>
      </c>
      <c r="L35" s="23">
        <f t="shared" si="6"/>
        <v>0</v>
      </c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25">
        <f t="shared" si="7"/>
        <v>18</v>
      </c>
      <c r="Y35" s="45">
        <v>6</v>
      </c>
      <c r="Z35" s="45">
        <v>3</v>
      </c>
      <c r="AA35" s="45">
        <v>1</v>
      </c>
      <c r="AB35" s="45">
        <v>0</v>
      </c>
      <c r="AC35" s="45">
        <v>4</v>
      </c>
      <c r="AD35" s="45">
        <v>0</v>
      </c>
      <c r="AE35" s="45">
        <v>0</v>
      </c>
      <c r="AF35" s="45">
        <v>4</v>
      </c>
      <c r="AG35" s="45">
        <v>0</v>
      </c>
      <c r="AH35" s="45">
        <v>0</v>
      </c>
      <c r="AI35" s="45">
        <v>0</v>
      </c>
      <c r="AJ35" s="27">
        <f t="shared" si="8"/>
        <v>8</v>
      </c>
      <c r="AK35" s="46"/>
      <c r="AL35" s="46">
        <v>2</v>
      </c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>
        <v>6</v>
      </c>
      <c r="BG35" s="46"/>
      <c r="BH35" s="36">
        <f t="shared" si="9"/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  <c r="BX35" s="47">
        <v>0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0</v>
      </c>
      <c r="CI35" s="47">
        <v>0</v>
      </c>
      <c r="CJ35" s="47">
        <v>0</v>
      </c>
      <c r="CK35" s="47">
        <v>0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0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0</v>
      </c>
      <c r="CY35" s="47">
        <v>0</v>
      </c>
    </row>
    <row r="36" spans="1:103" s="13" customFormat="1" ht="15.75">
      <c r="A36" s="13" t="s">
        <v>148</v>
      </c>
      <c r="B36" s="13" t="s">
        <v>14</v>
      </c>
      <c r="C36" s="9">
        <v>171</v>
      </c>
      <c r="D36" s="9">
        <v>9</v>
      </c>
      <c r="E36" s="42" t="s">
        <v>163</v>
      </c>
      <c r="F36" s="43">
        <v>13</v>
      </c>
      <c r="G36" s="43">
        <v>4</v>
      </c>
      <c r="H36" s="13">
        <v>4</v>
      </c>
      <c r="J36" s="2"/>
      <c r="K36" s="6">
        <f t="shared" si="5"/>
        <v>26</v>
      </c>
      <c r="L36" s="23">
        <f t="shared" si="6"/>
        <v>9</v>
      </c>
      <c r="M36" s="44">
        <v>1</v>
      </c>
      <c r="N36" s="44">
        <v>2</v>
      </c>
      <c r="O36" s="44">
        <v>6</v>
      </c>
      <c r="P36" s="44"/>
      <c r="Q36" s="44"/>
      <c r="R36" s="44"/>
      <c r="S36" s="44"/>
      <c r="T36" s="44"/>
      <c r="U36" s="44"/>
      <c r="V36" s="44"/>
      <c r="W36" s="44"/>
      <c r="X36" s="25">
        <f t="shared" si="7"/>
        <v>9</v>
      </c>
      <c r="Y36" s="45">
        <v>6</v>
      </c>
      <c r="Z36" s="45">
        <v>3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27">
        <f t="shared" si="8"/>
        <v>8</v>
      </c>
      <c r="AK36" s="46"/>
      <c r="AL36" s="46">
        <v>2</v>
      </c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>
        <v>6</v>
      </c>
      <c r="BG36" s="46"/>
      <c r="BH36" s="36">
        <f t="shared" si="9"/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v>0</v>
      </c>
      <c r="BQ36" s="47">
        <v>0</v>
      </c>
      <c r="BR36" s="47">
        <v>0</v>
      </c>
      <c r="BS36" s="47">
        <v>0</v>
      </c>
      <c r="BT36" s="47">
        <v>0</v>
      </c>
      <c r="BU36" s="47">
        <v>0</v>
      </c>
      <c r="BV36" s="47">
        <v>0</v>
      </c>
      <c r="BW36" s="47">
        <v>0</v>
      </c>
      <c r="BX36" s="47">
        <v>0</v>
      </c>
      <c r="BY36" s="47">
        <v>0</v>
      </c>
      <c r="BZ36" s="47">
        <v>0</v>
      </c>
      <c r="CA36" s="47">
        <v>0</v>
      </c>
      <c r="CB36" s="47">
        <v>0</v>
      </c>
      <c r="CC36" s="47">
        <v>0</v>
      </c>
      <c r="CD36" s="47">
        <v>0</v>
      </c>
      <c r="CE36" s="47">
        <v>0</v>
      </c>
      <c r="CF36" s="47">
        <v>0</v>
      </c>
      <c r="CG36" s="47">
        <v>0</v>
      </c>
      <c r="CH36" s="47">
        <v>0</v>
      </c>
      <c r="CI36" s="47">
        <v>0</v>
      </c>
      <c r="CJ36" s="47">
        <v>0</v>
      </c>
      <c r="CK36" s="47">
        <v>0</v>
      </c>
      <c r="CL36" s="47">
        <v>0</v>
      </c>
      <c r="CM36" s="47">
        <v>0</v>
      </c>
      <c r="CN36" s="47">
        <v>0</v>
      </c>
      <c r="CO36" s="47">
        <v>0</v>
      </c>
      <c r="CP36" s="47">
        <v>0</v>
      </c>
      <c r="CQ36" s="47">
        <v>0</v>
      </c>
      <c r="CR36" s="47">
        <v>0</v>
      </c>
      <c r="CS36" s="47">
        <v>0</v>
      </c>
      <c r="CT36" s="47">
        <v>0</v>
      </c>
      <c r="CU36" s="47">
        <v>0</v>
      </c>
      <c r="CV36" s="47">
        <v>0</v>
      </c>
      <c r="CW36" s="47">
        <v>0</v>
      </c>
      <c r="CX36" s="47">
        <v>0</v>
      </c>
      <c r="CY36" s="47">
        <v>0</v>
      </c>
    </row>
    <row r="37" spans="1:103" s="13" customFormat="1" ht="31.5">
      <c r="A37" s="52" t="s">
        <v>98</v>
      </c>
      <c r="B37" s="13" t="s">
        <v>6</v>
      </c>
      <c r="C37" s="9">
        <v>182</v>
      </c>
      <c r="D37" s="8">
        <v>6</v>
      </c>
      <c r="E37" s="42" t="s">
        <v>163</v>
      </c>
      <c r="F37" s="43">
        <v>12</v>
      </c>
      <c r="G37" s="43">
        <v>16</v>
      </c>
      <c r="H37" s="13">
        <v>16</v>
      </c>
      <c r="J37" s="2"/>
      <c r="K37" s="6">
        <f t="shared" si="5"/>
        <v>25</v>
      </c>
      <c r="L37" s="23">
        <f t="shared" si="6"/>
        <v>9</v>
      </c>
      <c r="M37" s="44">
        <v>1</v>
      </c>
      <c r="N37" s="44">
        <v>2</v>
      </c>
      <c r="O37" s="44">
        <v>6</v>
      </c>
      <c r="P37" s="44"/>
      <c r="Q37" s="44"/>
      <c r="R37" s="44"/>
      <c r="S37" s="44"/>
      <c r="T37" s="44"/>
      <c r="U37" s="44"/>
      <c r="V37" s="44"/>
      <c r="W37" s="44"/>
      <c r="X37" s="25">
        <f t="shared" si="7"/>
        <v>14</v>
      </c>
      <c r="Y37" s="45">
        <v>6</v>
      </c>
      <c r="Z37" s="45">
        <v>3</v>
      </c>
      <c r="AA37" s="45">
        <v>1</v>
      </c>
      <c r="AB37" s="45">
        <v>0</v>
      </c>
      <c r="AC37" s="45">
        <v>0</v>
      </c>
      <c r="AD37" s="45">
        <v>0</v>
      </c>
      <c r="AE37" s="45">
        <v>0</v>
      </c>
      <c r="AF37" s="45">
        <v>4</v>
      </c>
      <c r="AG37" s="45">
        <v>0</v>
      </c>
      <c r="AH37" s="45">
        <v>0</v>
      </c>
      <c r="AI37" s="45">
        <v>0</v>
      </c>
      <c r="AJ37" s="27">
        <f t="shared" si="8"/>
        <v>2</v>
      </c>
      <c r="AK37" s="46"/>
      <c r="AL37" s="46">
        <v>2</v>
      </c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36">
        <f t="shared" si="9"/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v>0</v>
      </c>
      <c r="BQ37" s="47">
        <v>0</v>
      </c>
      <c r="BR37" s="47">
        <v>0</v>
      </c>
      <c r="BS37" s="47">
        <v>0</v>
      </c>
      <c r="BT37" s="47">
        <v>0</v>
      </c>
      <c r="BU37" s="47">
        <v>0</v>
      </c>
      <c r="BV37" s="47">
        <v>0</v>
      </c>
      <c r="BW37" s="47">
        <v>0</v>
      </c>
      <c r="BX37" s="47">
        <v>0</v>
      </c>
      <c r="BY37" s="47">
        <v>0</v>
      </c>
      <c r="BZ37" s="47">
        <v>0</v>
      </c>
      <c r="CA37" s="47">
        <v>0</v>
      </c>
      <c r="CB37" s="47">
        <v>0</v>
      </c>
      <c r="CC37" s="47">
        <v>0</v>
      </c>
      <c r="CD37" s="47">
        <v>0</v>
      </c>
      <c r="CE37" s="47">
        <v>0</v>
      </c>
      <c r="CF37" s="47">
        <v>0</v>
      </c>
      <c r="CG37" s="47">
        <v>0</v>
      </c>
      <c r="CH37" s="47">
        <v>0</v>
      </c>
      <c r="CI37" s="47">
        <v>0</v>
      </c>
      <c r="CJ37" s="47">
        <v>0</v>
      </c>
      <c r="CK37" s="47">
        <v>0</v>
      </c>
      <c r="CL37" s="47">
        <v>0</v>
      </c>
      <c r="CM37" s="47">
        <v>0</v>
      </c>
      <c r="CN37" s="47">
        <v>0</v>
      </c>
      <c r="CO37" s="47">
        <v>0</v>
      </c>
      <c r="CP37" s="47">
        <v>0</v>
      </c>
      <c r="CQ37" s="47">
        <v>0</v>
      </c>
      <c r="CR37" s="47">
        <v>0</v>
      </c>
      <c r="CS37" s="47">
        <v>0</v>
      </c>
      <c r="CT37" s="47">
        <v>0</v>
      </c>
      <c r="CU37" s="47">
        <v>0</v>
      </c>
      <c r="CV37" s="47">
        <v>0</v>
      </c>
      <c r="CW37" s="47">
        <v>0</v>
      </c>
      <c r="CX37" s="47">
        <v>0</v>
      </c>
      <c r="CY37" s="47">
        <v>0</v>
      </c>
    </row>
    <row r="38" spans="1:103" s="13" customFormat="1" ht="15.75">
      <c r="A38" s="52" t="s">
        <v>48</v>
      </c>
      <c r="B38" s="13" t="s">
        <v>16</v>
      </c>
      <c r="C38" s="9">
        <v>214</v>
      </c>
      <c r="D38" s="8">
        <v>8</v>
      </c>
      <c r="E38" s="58">
        <v>320</v>
      </c>
      <c r="F38" s="43">
        <v>11</v>
      </c>
      <c r="G38" s="43">
        <v>94</v>
      </c>
      <c r="H38" s="13">
        <v>94</v>
      </c>
      <c r="J38" s="2"/>
      <c r="K38" s="6">
        <f t="shared" si="5"/>
        <v>25</v>
      </c>
      <c r="L38" s="23">
        <f t="shared" si="6"/>
        <v>9</v>
      </c>
      <c r="M38" s="54">
        <v>1</v>
      </c>
      <c r="N38" s="54">
        <v>2</v>
      </c>
      <c r="O38" s="54">
        <v>6</v>
      </c>
      <c r="P38" s="54"/>
      <c r="Q38" s="54"/>
      <c r="R38" s="54"/>
      <c r="S38" s="54"/>
      <c r="T38" s="54"/>
      <c r="U38" s="54"/>
      <c r="V38" s="54"/>
      <c r="W38" s="54"/>
      <c r="X38" s="25">
        <f t="shared" si="7"/>
        <v>14</v>
      </c>
      <c r="Y38" s="45">
        <v>6</v>
      </c>
      <c r="Z38" s="45">
        <v>3</v>
      </c>
      <c r="AA38" s="45">
        <v>1</v>
      </c>
      <c r="AB38" s="45">
        <v>0</v>
      </c>
      <c r="AC38" s="45">
        <v>0</v>
      </c>
      <c r="AD38" s="45">
        <v>0</v>
      </c>
      <c r="AE38" s="45">
        <v>0</v>
      </c>
      <c r="AF38" s="45">
        <v>4</v>
      </c>
      <c r="AG38" s="45">
        <v>0</v>
      </c>
      <c r="AH38" s="45">
        <v>0</v>
      </c>
      <c r="AI38" s="45">
        <v>0</v>
      </c>
      <c r="AJ38" s="27">
        <f t="shared" si="8"/>
        <v>2</v>
      </c>
      <c r="AK38" s="46"/>
      <c r="AL38" s="46">
        <v>2</v>
      </c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36">
        <f t="shared" si="9"/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v>0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51">
        <v>0</v>
      </c>
      <c r="BW38" s="51">
        <v>0</v>
      </c>
      <c r="BX38" s="51">
        <v>0</v>
      </c>
      <c r="BY38" s="51">
        <v>0</v>
      </c>
      <c r="BZ38" s="51">
        <v>0</v>
      </c>
      <c r="CA38" s="51">
        <v>0</v>
      </c>
      <c r="CB38" s="51">
        <v>0</v>
      </c>
      <c r="CC38" s="51">
        <v>0</v>
      </c>
      <c r="CD38" s="51">
        <v>0</v>
      </c>
      <c r="CE38" s="51">
        <v>0</v>
      </c>
      <c r="CF38" s="51">
        <v>0</v>
      </c>
      <c r="CG38" s="51">
        <v>0</v>
      </c>
      <c r="CH38" s="51">
        <v>0</v>
      </c>
      <c r="CI38" s="51">
        <v>0</v>
      </c>
      <c r="CJ38" s="51">
        <v>0</v>
      </c>
      <c r="CK38" s="51">
        <v>0</v>
      </c>
      <c r="CL38" s="51">
        <v>0</v>
      </c>
      <c r="CM38" s="51">
        <v>0</v>
      </c>
      <c r="CN38" s="51">
        <v>0</v>
      </c>
      <c r="CO38" s="51">
        <v>0</v>
      </c>
      <c r="CP38" s="51">
        <v>0</v>
      </c>
      <c r="CQ38" s="51">
        <v>0</v>
      </c>
      <c r="CR38" s="51">
        <v>0</v>
      </c>
      <c r="CS38" s="51">
        <v>0</v>
      </c>
      <c r="CT38" s="51">
        <v>0</v>
      </c>
      <c r="CU38" s="51">
        <v>0</v>
      </c>
      <c r="CV38" s="51">
        <v>0</v>
      </c>
      <c r="CW38" s="51">
        <v>0</v>
      </c>
      <c r="CX38" s="51">
        <v>0</v>
      </c>
      <c r="CY38" s="51">
        <v>0</v>
      </c>
    </row>
    <row r="39" spans="1:103" s="13" customFormat="1" ht="15.75">
      <c r="A39" s="49" t="s">
        <v>115</v>
      </c>
      <c r="B39" s="13" t="s">
        <v>11</v>
      </c>
      <c r="C39" s="9" t="s">
        <v>122</v>
      </c>
      <c r="D39" s="50">
        <v>9</v>
      </c>
      <c r="E39" s="42">
        <v>321</v>
      </c>
      <c r="F39" s="43">
        <v>9</v>
      </c>
      <c r="G39" s="43">
        <v>122</v>
      </c>
      <c r="H39" s="13">
        <v>122</v>
      </c>
      <c r="J39" s="2"/>
      <c r="K39" s="6">
        <f t="shared" si="5"/>
        <v>24</v>
      </c>
      <c r="L39" s="23">
        <f t="shared" si="6"/>
        <v>0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25">
        <f t="shared" si="7"/>
        <v>22</v>
      </c>
      <c r="Y39" s="45">
        <v>6</v>
      </c>
      <c r="Z39" s="45">
        <v>3</v>
      </c>
      <c r="AA39" s="45">
        <v>1</v>
      </c>
      <c r="AB39" s="45">
        <v>4</v>
      </c>
      <c r="AC39" s="45">
        <v>0</v>
      </c>
      <c r="AD39" s="45">
        <v>0</v>
      </c>
      <c r="AE39" s="45">
        <v>0</v>
      </c>
      <c r="AF39" s="45">
        <v>8</v>
      </c>
      <c r="AG39" s="45">
        <v>0</v>
      </c>
      <c r="AH39" s="45">
        <v>0</v>
      </c>
      <c r="AI39" s="45">
        <v>0</v>
      </c>
      <c r="AJ39" s="27">
        <f t="shared" si="8"/>
        <v>2</v>
      </c>
      <c r="AK39" s="46"/>
      <c r="AL39" s="46">
        <v>2</v>
      </c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36">
        <f t="shared" si="9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v>0</v>
      </c>
      <c r="BQ39" s="51">
        <v>0</v>
      </c>
      <c r="BR39" s="51">
        <v>0</v>
      </c>
      <c r="BS39" s="51">
        <v>0</v>
      </c>
      <c r="BT39" s="51">
        <v>0</v>
      </c>
      <c r="BU39" s="51">
        <v>0</v>
      </c>
      <c r="BV39" s="51">
        <v>0</v>
      </c>
      <c r="BW39" s="51">
        <v>0</v>
      </c>
      <c r="BX39" s="51">
        <v>0</v>
      </c>
      <c r="BY39" s="51">
        <v>0</v>
      </c>
      <c r="BZ39" s="51">
        <v>0</v>
      </c>
      <c r="CA39" s="51">
        <v>0</v>
      </c>
      <c r="CB39" s="51">
        <v>0</v>
      </c>
      <c r="CC39" s="51">
        <v>0</v>
      </c>
      <c r="CD39" s="51">
        <v>0</v>
      </c>
      <c r="CE39" s="51">
        <v>0</v>
      </c>
      <c r="CF39" s="51">
        <v>0</v>
      </c>
      <c r="CG39" s="51">
        <v>0</v>
      </c>
      <c r="CH39" s="51">
        <v>0</v>
      </c>
      <c r="CI39" s="51">
        <v>0</v>
      </c>
      <c r="CJ39" s="51">
        <v>0</v>
      </c>
      <c r="CK39" s="51">
        <v>0</v>
      </c>
      <c r="CL39" s="51">
        <v>0</v>
      </c>
      <c r="CM39" s="51">
        <v>0</v>
      </c>
      <c r="CN39" s="51">
        <v>0</v>
      </c>
      <c r="CO39" s="51">
        <v>0</v>
      </c>
      <c r="CP39" s="51">
        <v>0</v>
      </c>
      <c r="CQ39" s="51">
        <v>0</v>
      </c>
      <c r="CR39" s="51">
        <v>0</v>
      </c>
      <c r="CS39" s="51">
        <v>0</v>
      </c>
      <c r="CT39" s="51">
        <v>0</v>
      </c>
      <c r="CU39" s="51">
        <v>0</v>
      </c>
      <c r="CV39" s="51">
        <v>0</v>
      </c>
      <c r="CW39" s="51">
        <v>0</v>
      </c>
      <c r="CX39" s="51">
        <v>0</v>
      </c>
      <c r="CY39" s="51">
        <v>0</v>
      </c>
    </row>
    <row r="40" spans="1:103" s="13" customFormat="1" ht="15.75">
      <c r="A40" s="49" t="s">
        <v>132</v>
      </c>
      <c r="B40" s="13" t="s">
        <v>14</v>
      </c>
      <c r="C40" s="9">
        <v>79</v>
      </c>
      <c r="D40" s="8">
        <v>9</v>
      </c>
      <c r="E40" s="58">
        <v>224</v>
      </c>
      <c r="F40" s="43">
        <v>13</v>
      </c>
      <c r="G40" s="43">
        <v>31</v>
      </c>
      <c r="H40" s="13">
        <v>31</v>
      </c>
      <c r="J40" s="2"/>
      <c r="K40" s="6">
        <f t="shared" si="5"/>
        <v>24</v>
      </c>
      <c r="L40" s="23">
        <f t="shared" si="6"/>
        <v>9</v>
      </c>
      <c r="M40" s="44">
        <v>1</v>
      </c>
      <c r="N40" s="44">
        <v>2</v>
      </c>
      <c r="O40" s="44">
        <v>6</v>
      </c>
      <c r="P40" s="44"/>
      <c r="Q40" s="44"/>
      <c r="R40" s="44"/>
      <c r="S40" s="44"/>
      <c r="T40" s="44"/>
      <c r="U40" s="44"/>
      <c r="V40" s="44"/>
      <c r="W40" s="44"/>
      <c r="X40" s="25">
        <f t="shared" si="7"/>
        <v>14</v>
      </c>
      <c r="Y40" s="45">
        <v>6</v>
      </c>
      <c r="Z40" s="45">
        <v>3</v>
      </c>
      <c r="AA40" s="45">
        <v>1</v>
      </c>
      <c r="AB40" s="45">
        <v>0</v>
      </c>
      <c r="AC40" s="45">
        <v>0</v>
      </c>
      <c r="AD40" s="45">
        <v>0</v>
      </c>
      <c r="AE40" s="45">
        <v>0</v>
      </c>
      <c r="AF40" s="45">
        <v>4</v>
      </c>
      <c r="AG40" s="45">
        <v>0</v>
      </c>
      <c r="AH40" s="45">
        <v>0</v>
      </c>
      <c r="AI40" s="45">
        <v>0</v>
      </c>
      <c r="AJ40" s="27">
        <f t="shared" si="8"/>
        <v>1</v>
      </c>
      <c r="AK40" s="46"/>
      <c r="AL40" s="46">
        <v>1</v>
      </c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36">
        <f t="shared" si="9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v>0</v>
      </c>
      <c r="BQ40" s="51">
        <v>0</v>
      </c>
      <c r="BR40" s="51">
        <v>0</v>
      </c>
      <c r="BS40" s="51">
        <v>0</v>
      </c>
      <c r="BT40" s="51">
        <v>0</v>
      </c>
      <c r="BU40" s="51">
        <v>0</v>
      </c>
      <c r="BV40" s="51">
        <v>0</v>
      </c>
      <c r="BW40" s="51">
        <v>0</v>
      </c>
      <c r="BX40" s="51">
        <v>0</v>
      </c>
      <c r="BY40" s="51">
        <v>0</v>
      </c>
      <c r="BZ40" s="51">
        <v>0</v>
      </c>
      <c r="CA40" s="51">
        <v>0</v>
      </c>
      <c r="CB40" s="51">
        <v>0</v>
      </c>
      <c r="CC40" s="51">
        <v>0</v>
      </c>
      <c r="CD40" s="51">
        <v>0</v>
      </c>
      <c r="CE40" s="51">
        <v>0</v>
      </c>
      <c r="CF40" s="51">
        <v>0</v>
      </c>
      <c r="CG40" s="51">
        <v>0</v>
      </c>
      <c r="CH40" s="51">
        <v>0</v>
      </c>
      <c r="CI40" s="51">
        <v>0</v>
      </c>
      <c r="CJ40" s="51">
        <v>0</v>
      </c>
      <c r="CK40" s="51">
        <v>0</v>
      </c>
      <c r="CL40" s="51">
        <v>0</v>
      </c>
      <c r="CM40" s="51">
        <v>0</v>
      </c>
      <c r="CN40" s="51">
        <v>0</v>
      </c>
      <c r="CO40" s="51">
        <v>0</v>
      </c>
      <c r="CP40" s="51">
        <v>0</v>
      </c>
      <c r="CQ40" s="51">
        <v>0</v>
      </c>
      <c r="CR40" s="51">
        <v>0</v>
      </c>
      <c r="CS40" s="51">
        <v>0</v>
      </c>
      <c r="CT40" s="51">
        <v>0</v>
      </c>
      <c r="CU40" s="51">
        <v>0</v>
      </c>
      <c r="CV40" s="51">
        <v>0</v>
      </c>
      <c r="CW40" s="51">
        <v>0</v>
      </c>
      <c r="CX40" s="51">
        <v>0</v>
      </c>
      <c r="CY40" s="51">
        <v>0</v>
      </c>
    </row>
    <row r="41" spans="1:103" s="13" customFormat="1" ht="15.75">
      <c r="A41" s="52" t="s">
        <v>124</v>
      </c>
      <c r="B41" s="13" t="s">
        <v>10</v>
      </c>
      <c r="C41" s="9">
        <v>48</v>
      </c>
      <c r="D41" s="8">
        <v>9</v>
      </c>
      <c r="E41" s="55" t="s">
        <v>150</v>
      </c>
      <c r="F41" s="43">
        <v>14</v>
      </c>
      <c r="G41" s="43">
        <v>17</v>
      </c>
      <c r="H41" s="13">
        <v>17</v>
      </c>
      <c r="J41" s="53"/>
      <c r="K41" s="6">
        <f t="shared" si="5"/>
        <v>22</v>
      </c>
      <c r="L41" s="23">
        <f t="shared" si="6"/>
        <v>10</v>
      </c>
      <c r="M41" s="44">
        <v>2</v>
      </c>
      <c r="N41" s="44">
        <v>2</v>
      </c>
      <c r="O41" s="44">
        <v>6</v>
      </c>
      <c r="P41" s="44"/>
      <c r="Q41" s="44"/>
      <c r="R41" s="44"/>
      <c r="S41" s="44"/>
      <c r="T41" s="44"/>
      <c r="U41" s="44"/>
      <c r="V41" s="44"/>
      <c r="W41" s="44"/>
      <c r="X41" s="25">
        <f t="shared" si="7"/>
        <v>12</v>
      </c>
      <c r="Y41" s="45">
        <v>6</v>
      </c>
      <c r="Z41" s="45">
        <v>3</v>
      </c>
      <c r="AA41" s="45">
        <v>1</v>
      </c>
      <c r="AB41" s="45">
        <v>2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27">
        <f t="shared" si="8"/>
        <v>0</v>
      </c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36">
        <f t="shared" si="9"/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v>0</v>
      </c>
      <c r="BQ41" s="47">
        <v>0</v>
      </c>
      <c r="BR41" s="47">
        <v>0</v>
      </c>
      <c r="BS41" s="47">
        <v>0</v>
      </c>
      <c r="BT41" s="47">
        <v>0</v>
      </c>
      <c r="BU41" s="47">
        <v>0</v>
      </c>
      <c r="BV41" s="47">
        <v>0</v>
      </c>
      <c r="BW41" s="47">
        <v>0</v>
      </c>
      <c r="BX41" s="47">
        <v>0</v>
      </c>
      <c r="BY41" s="47">
        <v>0</v>
      </c>
      <c r="BZ41" s="47">
        <v>0</v>
      </c>
      <c r="CA41" s="47">
        <v>0</v>
      </c>
      <c r="CB41" s="47">
        <v>0</v>
      </c>
      <c r="CC41" s="47">
        <v>0</v>
      </c>
      <c r="CD41" s="47">
        <v>0</v>
      </c>
      <c r="CE41" s="47">
        <v>0</v>
      </c>
      <c r="CF41" s="47">
        <v>0</v>
      </c>
      <c r="CG41" s="47">
        <v>0</v>
      </c>
      <c r="CH41" s="47">
        <v>0</v>
      </c>
      <c r="CI41" s="47">
        <v>0</v>
      </c>
      <c r="CJ41" s="47">
        <v>0</v>
      </c>
      <c r="CK41" s="47">
        <v>0</v>
      </c>
      <c r="CL41" s="47">
        <v>0</v>
      </c>
      <c r="CM41" s="47">
        <v>0</v>
      </c>
      <c r="CN41" s="47">
        <v>0</v>
      </c>
      <c r="CO41" s="47">
        <v>0</v>
      </c>
      <c r="CP41" s="47">
        <v>0</v>
      </c>
      <c r="CQ41" s="47">
        <v>0</v>
      </c>
      <c r="CR41" s="47">
        <v>0</v>
      </c>
      <c r="CS41" s="47">
        <v>0</v>
      </c>
      <c r="CT41" s="47">
        <v>0</v>
      </c>
      <c r="CU41" s="47">
        <v>0</v>
      </c>
      <c r="CV41" s="47">
        <v>0</v>
      </c>
      <c r="CW41" s="47">
        <v>0</v>
      </c>
      <c r="CX41" s="47">
        <v>0</v>
      </c>
      <c r="CY41" s="47">
        <v>0</v>
      </c>
    </row>
    <row r="42" spans="1:103" s="13" customFormat="1" ht="15.75">
      <c r="A42" s="13" t="s">
        <v>147</v>
      </c>
      <c r="B42" s="13" t="s">
        <v>8</v>
      </c>
      <c r="C42" s="9">
        <v>52</v>
      </c>
      <c r="D42" s="9">
        <v>8</v>
      </c>
      <c r="E42" s="42" t="s">
        <v>163</v>
      </c>
      <c r="F42" s="43">
        <v>10</v>
      </c>
      <c r="G42" s="43">
        <v>5</v>
      </c>
      <c r="H42" s="13">
        <v>5</v>
      </c>
      <c r="J42" s="2"/>
      <c r="K42" s="6">
        <f t="shared" si="5"/>
        <v>20</v>
      </c>
      <c r="L42" s="23">
        <f t="shared" si="6"/>
        <v>9</v>
      </c>
      <c r="M42" s="44">
        <v>1</v>
      </c>
      <c r="N42" s="44">
        <v>2</v>
      </c>
      <c r="O42" s="44">
        <v>6</v>
      </c>
      <c r="P42" s="44"/>
      <c r="Q42" s="44"/>
      <c r="R42" s="44"/>
      <c r="S42" s="44"/>
      <c r="T42" s="44"/>
      <c r="U42" s="44"/>
      <c r="V42" s="44"/>
      <c r="W42" s="44"/>
      <c r="X42" s="25">
        <f t="shared" si="7"/>
        <v>9</v>
      </c>
      <c r="Y42" s="45">
        <v>6</v>
      </c>
      <c r="Z42" s="45">
        <v>3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27">
        <f t="shared" si="8"/>
        <v>2</v>
      </c>
      <c r="AK42" s="46"/>
      <c r="AL42" s="46">
        <v>2</v>
      </c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36">
        <f t="shared" si="9"/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v>0</v>
      </c>
      <c r="BQ42" s="47">
        <v>0</v>
      </c>
      <c r="BR42" s="47">
        <v>0</v>
      </c>
      <c r="BS42" s="47">
        <v>0</v>
      </c>
      <c r="BT42" s="47">
        <v>0</v>
      </c>
      <c r="BU42" s="47">
        <v>0</v>
      </c>
      <c r="BV42" s="47">
        <v>0</v>
      </c>
      <c r="BW42" s="47">
        <v>0</v>
      </c>
      <c r="BX42" s="47">
        <v>0</v>
      </c>
      <c r="BY42" s="47">
        <v>0</v>
      </c>
      <c r="BZ42" s="47">
        <v>0</v>
      </c>
      <c r="CA42" s="47">
        <v>0</v>
      </c>
      <c r="CB42" s="47">
        <v>0</v>
      </c>
      <c r="CC42" s="47">
        <v>0</v>
      </c>
      <c r="CD42" s="47">
        <v>0</v>
      </c>
      <c r="CE42" s="47">
        <v>0</v>
      </c>
      <c r="CF42" s="47">
        <v>0</v>
      </c>
      <c r="CG42" s="47">
        <v>0</v>
      </c>
      <c r="CH42" s="47">
        <v>0</v>
      </c>
      <c r="CI42" s="47">
        <v>0</v>
      </c>
      <c r="CJ42" s="47">
        <v>0</v>
      </c>
      <c r="CK42" s="47">
        <v>0</v>
      </c>
      <c r="CL42" s="47">
        <v>0</v>
      </c>
      <c r="CM42" s="47">
        <v>0</v>
      </c>
      <c r="CN42" s="47">
        <v>0</v>
      </c>
      <c r="CO42" s="47">
        <v>0</v>
      </c>
      <c r="CP42" s="47">
        <v>0</v>
      </c>
      <c r="CQ42" s="47">
        <v>0</v>
      </c>
      <c r="CR42" s="47">
        <v>0</v>
      </c>
      <c r="CS42" s="47">
        <v>0</v>
      </c>
      <c r="CT42" s="47">
        <v>0</v>
      </c>
      <c r="CU42" s="47">
        <v>0</v>
      </c>
      <c r="CV42" s="47">
        <v>0</v>
      </c>
      <c r="CW42" s="47">
        <v>0</v>
      </c>
      <c r="CX42" s="47">
        <v>0</v>
      </c>
      <c r="CY42" s="47">
        <v>0</v>
      </c>
    </row>
    <row r="43" spans="1:103" s="13" customFormat="1" ht="31.5">
      <c r="A43" s="52" t="s">
        <v>70</v>
      </c>
      <c r="B43" s="13" t="s">
        <v>19</v>
      </c>
      <c r="C43" s="9">
        <v>198</v>
      </c>
      <c r="D43" s="8">
        <v>9</v>
      </c>
      <c r="E43" s="42" t="s">
        <v>150</v>
      </c>
      <c r="F43" s="43">
        <v>3</v>
      </c>
      <c r="G43" s="43">
        <v>21</v>
      </c>
      <c r="H43" s="13">
        <v>21</v>
      </c>
      <c r="J43" s="53"/>
      <c r="K43" s="6">
        <f t="shared" si="5"/>
        <v>19</v>
      </c>
      <c r="L43" s="23">
        <f t="shared" si="6"/>
        <v>0</v>
      </c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25">
        <f t="shared" si="7"/>
        <v>18</v>
      </c>
      <c r="Y43" s="45">
        <v>6</v>
      </c>
      <c r="Z43" s="45">
        <v>3</v>
      </c>
      <c r="AA43" s="45">
        <v>1</v>
      </c>
      <c r="AB43" s="45">
        <v>0</v>
      </c>
      <c r="AC43" s="45">
        <v>0</v>
      </c>
      <c r="AD43" s="45">
        <v>0</v>
      </c>
      <c r="AE43" s="45">
        <v>0</v>
      </c>
      <c r="AF43" s="45">
        <v>8</v>
      </c>
      <c r="AG43" s="45">
        <v>0</v>
      </c>
      <c r="AH43" s="45">
        <v>0</v>
      </c>
      <c r="AI43" s="45">
        <v>0</v>
      </c>
      <c r="AJ43" s="27">
        <f t="shared" si="8"/>
        <v>1</v>
      </c>
      <c r="AK43" s="46"/>
      <c r="AL43" s="46">
        <v>1</v>
      </c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36">
        <f t="shared" si="9"/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</v>
      </c>
      <c r="BQ43" s="47">
        <v>0</v>
      </c>
      <c r="BR43" s="47">
        <v>0</v>
      </c>
      <c r="BS43" s="47">
        <v>0</v>
      </c>
      <c r="BT43" s="47">
        <v>0</v>
      </c>
      <c r="BU43" s="47">
        <v>0</v>
      </c>
      <c r="BV43" s="47">
        <v>0</v>
      </c>
      <c r="BW43" s="47">
        <v>0</v>
      </c>
      <c r="BX43" s="47">
        <v>0</v>
      </c>
      <c r="BY43" s="47">
        <v>0</v>
      </c>
      <c r="BZ43" s="47">
        <v>0</v>
      </c>
      <c r="CA43" s="47">
        <v>0</v>
      </c>
      <c r="CB43" s="47">
        <v>0</v>
      </c>
      <c r="CC43" s="47">
        <v>0</v>
      </c>
      <c r="CD43" s="47">
        <v>0</v>
      </c>
      <c r="CE43" s="47">
        <v>0</v>
      </c>
      <c r="CF43" s="47">
        <v>0</v>
      </c>
      <c r="CG43" s="47">
        <v>0</v>
      </c>
      <c r="CH43" s="47">
        <v>0</v>
      </c>
      <c r="CI43" s="47">
        <v>0</v>
      </c>
      <c r="CJ43" s="47">
        <v>0</v>
      </c>
      <c r="CK43" s="47">
        <v>0</v>
      </c>
      <c r="CL43" s="47">
        <v>0</v>
      </c>
      <c r="CM43" s="47">
        <v>0</v>
      </c>
      <c r="CN43" s="47">
        <v>0</v>
      </c>
      <c r="CO43" s="47">
        <v>0</v>
      </c>
      <c r="CP43" s="47">
        <v>0</v>
      </c>
      <c r="CQ43" s="47">
        <v>0</v>
      </c>
      <c r="CR43" s="47">
        <v>0</v>
      </c>
      <c r="CS43" s="47">
        <v>0</v>
      </c>
      <c r="CT43" s="47">
        <v>0</v>
      </c>
      <c r="CU43" s="47">
        <v>0</v>
      </c>
      <c r="CV43" s="47">
        <v>0</v>
      </c>
      <c r="CW43" s="47">
        <v>0</v>
      </c>
      <c r="CX43" s="47">
        <v>0</v>
      </c>
      <c r="CY43" s="47">
        <v>0</v>
      </c>
    </row>
    <row r="44" spans="1:103" s="13" customFormat="1" ht="15.75">
      <c r="A44" s="49" t="s">
        <v>164</v>
      </c>
      <c r="B44" s="13" t="s">
        <v>14</v>
      </c>
      <c r="C44" s="9">
        <v>79</v>
      </c>
      <c r="D44" s="8">
        <v>9</v>
      </c>
      <c r="E44" s="42" t="s">
        <v>163</v>
      </c>
      <c r="F44" s="43">
        <v>20</v>
      </c>
      <c r="G44" s="43">
        <v>56</v>
      </c>
      <c r="H44" s="13">
        <v>56</v>
      </c>
      <c r="J44" s="2"/>
      <c r="K44" s="6">
        <f t="shared" si="5"/>
        <v>18</v>
      </c>
      <c r="L44" s="23">
        <f t="shared" si="6"/>
        <v>9</v>
      </c>
      <c r="M44" s="54">
        <v>1</v>
      </c>
      <c r="N44" s="54">
        <v>2</v>
      </c>
      <c r="O44" s="54">
        <v>6</v>
      </c>
      <c r="P44" s="54"/>
      <c r="Q44" s="54"/>
      <c r="R44" s="54"/>
      <c r="S44" s="54"/>
      <c r="T44" s="54"/>
      <c r="U44" s="54"/>
      <c r="V44" s="54"/>
      <c r="W44" s="54"/>
      <c r="X44" s="25">
        <f t="shared" si="7"/>
        <v>9</v>
      </c>
      <c r="Y44" s="45">
        <v>6</v>
      </c>
      <c r="Z44" s="45">
        <v>3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27">
        <f t="shared" si="8"/>
        <v>0</v>
      </c>
      <c r="AK44" s="46">
        <v>0</v>
      </c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36">
        <f t="shared" si="9"/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v>0</v>
      </c>
      <c r="BQ44" s="47">
        <v>0</v>
      </c>
      <c r="BR44" s="47">
        <v>0</v>
      </c>
      <c r="BS44" s="47">
        <v>0</v>
      </c>
      <c r="BT44" s="47">
        <v>0</v>
      </c>
      <c r="BU44" s="47">
        <v>0</v>
      </c>
      <c r="BV44" s="47">
        <v>0</v>
      </c>
      <c r="BW44" s="47">
        <v>0</v>
      </c>
      <c r="BX44" s="47">
        <v>0</v>
      </c>
      <c r="BY44" s="47">
        <v>0</v>
      </c>
      <c r="BZ44" s="47">
        <v>0</v>
      </c>
      <c r="CA44" s="47">
        <v>0</v>
      </c>
      <c r="CB44" s="47">
        <v>0</v>
      </c>
      <c r="CC44" s="47">
        <v>0</v>
      </c>
      <c r="CD44" s="47">
        <v>0</v>
      </c>
      <c r="CE44" s="47">
        <v>0</v>
      </c>
      <c r="CF44" s="47">
        <v>0</v>
      </c>
      <c r="CG44" s="47">
        <v>0</v>
      </c>
      <c r="CH44" s="47">
        <v>0</v>
      </c>
      <c r="CI44" s="47">
        <v>0</v>
      </c>
      <c r="CJ44" s="47">
        <v>0</v>
      </c>
      <c r="CK44" s="47">
        <v>0</v>
      </c>
      <c r="CL44" s="47">
        <v>0</v>
      </c>
      <c r="CM44" s="47">
        <v>0</v>
      </c>
      <c r="CN44" s="47">
        <v>0</v>
      </c>
      <c r="CO44" s="47">
        <v>0</v>
      </c>
      <c r="CP44" s="47">
        <v>0</v>
      </c>
      <c r="CQ44" s="47">
        <v>0</v>
      </c>
      <c r="CR44" s="47">
        <v>0</v>
      </c>
      <c r="CS44" s="47">
        <v>0</v>
      </c>
      <c r="CT44" s="47">
        <v>0</v>
      </c>
      <c r="CU44" s="47">
        <v>0</v>
      </c>
      <c r="CV44" s="47">
        <v>0</v>
      </c>
      <c r="CW44" s="47">
        <v>0</v>
      </c>
      <c r="CX44" s="47">
        <v>0</v>
      </c>
      <c r="CY44" s="47">
        <v>0</v>
      </c>
    </row>
    <row r="45" spans="1:103" s="13" customFormat="1" ht="15.75">
      <c r="A45" s="49" t="s">
        <v>133</v>
      </c>
      <c r="B45" s="13" t="s">
        <v>14</v>
      </c>
      <c r="C45" s="9">
        <v>171</v>
      </c>
      <c r="D45" s="8">
        <v>9</v>
      </c>
      <c r="E45" s="55">
        <v>510</v>
      </c>
      <c r="F45" s="43">
        <v>5</v>
      </c>
      <c r="G45" s="43">
        <v>3</v>
      </c>
      <c r="H45" s="13">
        <v>3</v>
      </c>
      <c r="J45" s="2"/>
      <c r="K45" s="6">
        <f t="shared" si="5"/>
        <v>18</v>
      </c>
      <c r="L45" s="23">
        <f t="shared" si="6"/>
        <v>9</v>
      </c>
      <c r="M45" s="44">
        <v>1</v>
      </c>
      <c r="N45" s="44">
        <v>2</v>
      </c>
      <c r="O45" s="44">
        <v>6</v>
      </c>
      <c r="P45" s="44"/>
      <c r="Q45" s="44"/>
      <c r="R45" s="44"/>
      <c r="S45" s="44"/>
      <c r="T45" s="44"/>
      <c r="U45" s="44"/>
      <c r="V45" s="44"/>
      <c r="W45" s="44"/>
      <c r="X45" s="25">
        <f t="shared" si="7"/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27">
        <f t="shared" si="8"/>
        <v>9</v>
      </c>
      <c r="AK45" s="46"/>
      <c r="AL45" s="46">
        <v>2</v>
      </c>
      <c r="AM45" s="46"/>
      <c r="AN45" s="46"/>
      <c r="AO45" s="46">
        <v>3</v>
      </c>
      <c r="AP45" s="46">
        <v>4</v>
      </c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36">
        <f t="shared" si="9"/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v>0</v>
      </c>
      <c r="BQ45" s="47">
        <v>0</v>
      </c>
      <c r="BR45" s="47">
        <v>0</v>
      </c>
      <c r="BS45" s="47">
        <v>0</v>
      </c>
      <c r="BT45" s="47">
        <v>0</v>
      </c>
      <c r="BU45" s="47">
        <v>0</v>
      </c>
      <c r="BV45" s="47">
        <v>0</v>
      </c>
      <c r="BW45" s="47">
        <v>0</v>
      </c>
      <c r="BX45" s="47">
        <v>0</v>
      </c>
      <c r="BY45" s="47">
        <v>0</v>
      </c>
      <c r="BZ45" s="47">
        <v>0</v>
      </c>
      <c r="CA45" s="47">
        <v>0</v>
      </c>
      <c r="CB45" s="47">
        <v>0</v>
      </c>
      <c r="CC45" s="47">
        <v>0</v>
      </c>
      <c r="CD45" s="47">
        <v>0</v>
      </c>
      <c r="CE45" s="47">
        <v>0</v>
      </c>
      <c r="CF45" s="47">
        <v>0</v>
      </c>
      <c r="CG45" s="47">
        <v>0</v>
      </c>
      <c r="CH45" s="47">
        <v>0</v>
      </c>
      <c r="CI45" s="47">
        <v>0</v>
      </c>
      <c r="CJ45" s="47">
        <v>0</v>
      </c>
      <c r="CK45" s="47">
        <v>0</v>
      </c>
      <c r="CL45" s="47">
        <v>0</v>
      </c>
      <c r="CM45" s="47">
        <v>0</v>
      </c>
      <c r="CN45" s="47">
        <v>0</v>
      </c>
      <c r="CO45" s="47">
        <v>0</v>
      </c>
      <c r="CP45" s="47">
        <v>0</v>
      </c>
      <c r="CQ45" s="47">
        <v>0</v>
      </c>
      <c r="CR45" s="47">
        <v>0</v>
      </c>
      <c r="CS45" s="47">
        <v>0</v>
      </c>
      <c r="CT45" s="47">
        <v>0</v>
      </c>
      <c r="CU45" s="47">
        <v>0</v>
      </c>
      <c r="CV45" s="47">
        <v>0</v>
      </c>
      <c r="CW45" s="47">
        <v>0</v>
      </c>
      <c r="CX45" s="47">
        <v>0</v>
      </c>
      <c r="CY45" s="47">
        <v>0</v>
      </c>
    </row>
    <row r="46" spans="1:103" s="13" customFormat="1" ht="31.5">
      <c r="A46" s="49" t="s">
        <v>113</v>
      </c>
      <c r="B46" s="13" t="s">
        <v>11</v>
      </c>
      <c r="C46" s="8" t="s">
        <v>17</v>
      </c>
      <c r="D46" s="50">
        <v>8</v>
      </c>
      <c r="E46" s="42" t="s">
        <v>150</v>
      </c>
      <c r="F46" s="43">
        <v>5</v>
      </c>
      <c r="G46" s="43">
        <v>22</v>
      </c>
      <c r="H46" s="13">
        <v>22</v>
      </c>
      <c r="J46" s="2"/>
      <c r="K46" s="6">
        <f t="shared" si="5"/>
        <v>16</v>
      </c>
      <c r="L46" s="23">
        <f t="shared" si="6"/>
        <v>0</v>
      </c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25">
        <f t="shared" si="7"/>
        <v>14</v>
      </c>
      <c r="Y46" s="45">
        <v>6</v>
      </c>
      <c r="Z46" s="45">
        <v>3</v>
      </c>
      <c r="AA46" s="45">
        <v>1</v>
      </c>
      <c r="AB46" s="45">
        <v>0</v>
      </c>
      <c r="AC46" s="45">
        <v>0</v>
      </c>
      <c r="AD46" s="45">
        <v>0</v>
      </c>
      <c r="AE46" s="45">
        <v>0</v>
      </c>
      <c r="AF46" s="45">
        <v>4</v>
      </c>
      <c r="AG46" s="45">
        <v>0</v>
      </c>
      <c r="AH46" s="45">
        <v>0</v>
      </c>
      <c r="AI46" s="45">
        <v>0</v>
      </c>
      <c r="AJ46" s="27">
        <f t="shared" si="8"/>
        <v>2</v>
      </c>
      <c r="AK46" s="46"/>
      <c r="AL46" s="46">
        <v>2</v>
      </c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36">
        <f t="shared" si="9"/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  <c r="BX46" s="47">
        <v>0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</v>
      </c>
      <c r="CE46" s="47">
        <v>0</v>
      </c>
      <c r="CF46" s="47">
        <v>0</v>
      </c>
      <c r="CG46" s="47">
        <v>0</v>
      </c>
      <c r="CH46" s="47">
        <v>0</v>
      </c>
      <c r="CI46" s="47">
        <v>0</v>
      </c>
      <c r="CJ46" s="47">
        <v>0</v>
      </c>
      <c r="CK46" s="47">
        <v>0</v>
      </c>
      <c r="CL46" s="47">
        <v>0</v>
      </c>
      <c r="CM46" s="47">
        <v>0</v>
      </c>
      <c r="CN46" s="47">
        <v>0</v>
      </c>
      <c r="CO46" s="47">
        <v>0</v>
      </c>
      <c r="CP46" s="47">
        <v>0</v>
      </c>
      <c r="CQ46" s="47">
        <v>0</v>
      </c>
      <c r="CR46" s="47">
        <v>0</v>
      </c>
      <c r="CS46" s="47">
        <v>0</v>
      </c>
      <c r="CT46" s="47">
        <v>0</v>
      </c>
      <c r="CU46" s="47">
        <v>0</v>
      </c>
      <c r="CV46" s="47">
        <v>0</v>
      </c>
      <c r="CW46" s="47">
        <v>0</v>
      </c>
      <c r="CX46" s="47">
        <v>0</v>
      </c>
      <c r="CY46" s="47">
        <v>0</v>
      </c>
    </row>
    <row r="47" spans="1:103" s="13" customFormat="1" ht="15.75">
      <c r="A47" s="13" t="s">
        <v>144</v>
      </c>
      <c r="B47" s="56" t="s">
        <v>13</v>
      </c>
      <c r="C47" s="15" t="s">
        <v>145</v>
      </c>
      <c r="D47" s="9">
        <v>9</v>
      </c>
      <c r="E47" s="55">
        <v>505</v>
      </c>
      <c r="F47" s="43">
        <v>1</v>
      </c>
      <c r="G47" s="43">
        <v>36</v>
      </c>
      <c r="H47" s="13">
        <v>36</v>
      </c>
      <c r="J47" s="53"/>
      <c r="K47" s="6">
        <f t="shared" si="5"/>
        <v>10</v>
      </c>
      <c r="L47" s="23">
        <f t="shared" si="6"/>
        <v>8</v>
      </c>
      <c r="M47" s="44">
        <v>1</v>
      </c>
      <c r="N47" s="44">
        <v>1</v>
      </c>
      <c r="O47" s="44">
        <v>6</v>
      </c>
      <c r="P47" s="44"/>
      <c r="Q47" s="44"/>
      <c r="R47" s="44"/>
      <c r="S47" s="44"/>
      <c r="T47" s="44"/>
      <c r="U47" s="44"/>
      <c r="V47" s="44"/>
      <c r="W47" s="44"/>
      <c r="X47" s="25">
        <f t="shared" si="7"/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  <c r="AJ47" s="27">
        <f t="shared" si="8"/>
        <v>2</v>
      </c>
      <c r="AK47" s="46"/>
      <c r="AL47" s="46">
        <v>2</v>
      </c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36">
        <f t="shared" si="9"/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51">
        <v>0</v>
      </c>
      <c r="BX47" s="51">
        <v>0</v>
      </c>
      <c r="BY47" s="51">
        <v>0</v>
      </c>
      <c r="BZ47" s="51">
        <v>0</v>
      </c>
      <c r="CA47" s="51">
        <v>0</v>
      </c>
      <c r="CB47" s="51">
        <v>0</v>
      </c>
      <c r="CC47" s="51">
        <v>0</v>
      </c>
      <c r="CD47" s="51">
        <v>0</v>
      </c>
      <c r="CE47" s="51">
        <v>0</v>
      </c>
      <c r="CF47" s="51">
        <v>0</v>
      </c>
      <c r="CG47" s="51">
        <v>0</v>
      </c>
      <c r="CH47" s="51">
        <v>0</v>
      </c>
      <c r="CI47" s="51">
        <v>0</v>
      </c>
      <c r="CJ47" s="51">
        <v>0</v>
      </c>
      <c r="CK47" s="51">
        <v>0</v>
      </c>
      <c r="CL47" s="51">
        <v>0</v>
      </c>
      <c r="CM47" s="51">
        <v>0</v>
      </c>
      <c r="CN47" s="51">
        <v>0</v>
      </c>
      <c r="CO47" s="51">
        <v>0</v>
      </c>
      <c r="CP47" s="51">
        <v>0</v>
      </c>
      <c r="CQ47" s="51">
        <v>0</v>
      </c>
      <c r="CR47" s="51">
        <v>0</v>
      </c>
      <c r="CS47" s="51">
        <v>0</v>
      </c>
      <c r="CT47" s="51">
        <v>0</v>
      </c>
      <c r="CU47" s="51">
        <v>0</v>
      </c>
      <c r="CV47" s="51">
        <v>0</v>
      </c>
      <c r="CW47" s="51">
        <v>0</v>
      </c>
      <c r="CX47" s="51">
        <v>0</v>
      </c>
      <c r="CY47" s="51">
        <v>0</v>
      </c>
    </row>
    <row r="48" spans="1:103" s="13" customFormat="1" ht="31.5">
      <c r="A48" s="12" t="s">
        <v>95</v>
      </c>
      <c r="B48" s="59" t="s">
        <v>9</v>
      </c>
      <c r="C48" s="59"/>
      <c r="D48" s="11">
        <v>10</v>
      </c>
      <c r="E48" s="42" t="s">
        <v>150</v>
      </c>
      <c r="F48" s="43">
        <v>8</v>
      </c>
      <c r="G48" s="43">
        <v>118</v>
      </c>
      <c r="H48" s="13">
        <v>118</v>
      </c>
      <c r="I48" s="13">
        <v>1</v>
      </c>
      <c r="J48" s="2"/>
      <c r="K48" s="6">
        <f t="shared" si="5"/>
        <v>168</v>
      </c>
      <c r="L48" s="23">
        <f t="shared" si="6"/>
        <v>53</v>
      </c>
      <c r="M48" s="54">
        <v>3</v>
      </c>
      <c r="N48" s="54">
        <v>2</v>
      </c>
      <c r="O48" s="54">
        <v>6</v>
      </c>
      <c r="P48" s="54"/>
      <c r="Q48" s="54"/>
      <c r="R48" s="54"/>
      <c r="S48" s="54">
        <v>6</v>
      </c>
      <c r="T48" s="54">
        <v>20</v>
      </c>
      <c r="U48" s="54"/>
      <c r="V48" s="54">
        <v>8</v>
      </c>
      <c r="W48" s="54">
        <v>8</v>
      </c>
      <c r="X48" s="25">
        <f t="shared" si="7"/>
        <v>55</v>
      </c>
      <c r="Y48" s="45">
        <v>6</v>
      </c>
      <c r="Z48" s="45">
        <v>3</v>
      </c>
      <c r="AA48" s="45">
        <v>1</v>
      </c>
      <c r="AB48" s="45">
        <v>0</v>
      </c>
      <c r="AC48" s="45">
        <v>4</v>
      </c>
      <c r="AD48" s="45">
        <v>4</v>
      </c>
      <c r="AE48" s="45">
        <v>4</v>
      </c>
      <c r="AF48" s="45">
        <v>8</v>
      </c>
      <c r="AG48" s="45">
        <v>15</v>
      </c>
      <c r="AH48" s="45">
        <v>10</v>
      </c>
      <c r="AI48" s="45">
        <v>0</v>
      </c>
      <c r="AJ48" s="27">
        <f t="shared" si="8"/>
        <v>0</v>
      </c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36">
        <f t="shared" si="9"/>
        <v>60</v>
      </c>
      <c r="BI48" s="51">
        <v>2</v>
      </c>
      <c r="BJ48" s="51">
        <v>2</v>
      </c>
      <c r="BK48" s="51">
        <v>3</v>
      </c>
      <c r="BL48" s="51">
        <v>2</v>
      </c>
      <c r="BM48" s="51">
        <v>2</v>
      </c>
      <c r="BN48" s="51">
        <v>2</v>
      </c>
      <c r="BO48" s="51">
        <v>3</v>
      </c>
      <c r="BP48" s="51">
        <v>6</v>
      </c>
      <c r="BQ48" s="51">
        <v>3</v>
      </c>
      <c r="BR48" s="51">
        <v>0</v>
      </c>
      <c r="BS48" s="51">
        <v>0</v>
      </c>
      <c r="BT48" s="51">
        <v>6</v>
      </c>
      <c r="BU48" s="51">
        <v>2</v>
      </c>
      <c r="BV48" s="51">
        <v>6</v>
      </c>
      <c r="BW48" s="51">
        <v>4</v>
      </c>
      <c r="BX48" s="51">
        <v>2</v>
      </c>
      <c r="BY48" s="51">
        <v>0</v>
      </c>
      <c r="BZ48" s="51">
        <v>0</v>
      </c>
      <c r="CA48" s="51">
        <v>0</v>
      </c>
      <c r="CB48" s="51">
        <v>2</v>
      </c>
      <c r="CC48" s="51">
        <v>0</v>
      </c>
      <c r="CD48" s="51">
        <v>0</v>
      </c>
      <c r="CE48" s="51">
        <v>0</v>
      </c>
      <c r="CF48" s="51">
        <v>0</v>
      </c>
      <c r="CG48" s="51">
        <v>0</v>
      </c>
      <c r="CH48" s="51">
        <v>0</v>
      </c>
      <c r="CI48" s="51">
        <v>0</v>
      </c>
      <c r="CJ48" s="51">
        <v>0</v>
      </c>
      <c r="CK48" s="51">
        <v>0</v>
      </c>
      <c r="CL48" s="51">
        <v>0</v>
      </c>
      <c r="CM48" s="51">
        <v>0</v>
      </c>
      <c r="CN48" s="51">
        <v>0</v>
      </c>
      <c r="CO48" s="51">
        <v>0</v>
      </c>
      <c r="CP48" s="51">
        <v>0</v>
      </c>
      <c r="CQ48" s="51">
        <v>0</v>
      </c>
      <c r="CR48" s="51">
        <v>0</v>
      </c>
      <c r="CS48" s="51">
        <v>0</v>
      </c>
      <c r="CT48" s="51">
        <v>0</v>
      </c>
      <c r="CU48" s="51">
        <v>0</v>
      </c>
      <c r="CV48" s="51">
        <v>3</v>
      </c>
      <c r="CW48" s="51">
        <v>3</v>
      </c>
      <c r="CX48" s="51">
        <v>5</v>
      </c>
      <c r="CY48" s="51">
        <v>2</v>
      </c>
    </row>
    <row r="49" spans="1:103" s="13" customFormat="1" ht="15.75">
      <c r="A49" s="52" t="s">
        <v>127</v>
      </c>
      <c r="B49" s="13" t="s">
        <v>10</v>
      </c>
      <c r="C49" s="9" t="s">
        <v>25</v>
      </c>
      <c r="D49" s="8">
        <v>10</v>
      </c>
      <c r="E49" s="58">
        <v>320</v>
      </c>
      <c r="F49" s="43">
        <v>0</v>
      </c>
      <c r="G49" s="43">
        <v>46</v>
      </c>
      <c r="H49" s="13">
        <v>46</v>
      </c>
      <c r="I49" s="13">
        <v>1</v>
      </c>
      <c r="J49" s="2" t="s">
        <v>264</v>
      </c>
      <c r="K49" s="6">
        <f t="shared" si="5"/>
        <v>166</v>
      </c>
      <c r="L49" s="23">
        <f t="shared" si="6"/>
        <v>49</v>
      </c>
      <c r="M49" s="54">
        <v>3</v>
      </c>
      <c r="N49" s="54">
        <v>2</v>
      </c>
      <c r="O49" s="54">
        <v>6</v>
      </c>
      <c r="P49" s="54"/>
      <c r="Q49" s="54"/>
      <c r="R49" s="54"/>
      <c r="S49" s="54">
        <v>6</v>
      </c>
      <c r="T49" s="54">
        <v>20</v>
      </c>
      <c r="U49" s="54">
        <v>12</v>
      </c>
      <c r="V49" s="54"/>
      <c r="W49" s="54"/>
      <c r="X49" s="25">
        <f t="shared" si="7"/>
        <v>90</v>
      </c>
      <c r="Y49" s="45">
        <v>6</v>
      </c>
      <c r="Z49" s="45">
        <v>3</v>
      </c>
      <c r="AA49" s="45">
        <v>1</v>
      </c>
      <c r="AB49" s="45">
        <v>4</v>
      </c>
      <c r="AC49" s="45">
        <v>4</v>
      </c>
      <c r="AD49" s="45">
        <v>4</v>
      </c>
      <c r="AE49" s="45">
        <v>6</v>
      </c>
      <c r="AF49" s="45">
        <v>8</v>
      </c>
      <c r="AG49" s="45">
        <v>18</v>
      </c>
      <c r="AH49" s="45">
        <v>16</v>
      </c>
      <c r="AI49" s="45">
        <v>20</v>
      </c>
      <c r="AJ49" s="27">
        <f t="shared" si="8"/>
        <v>18</v>
      </c>
      <c r="AK49" s="46"/>
      <c r="AL49" s="46">
        <v>2</v>
      </c>
      <c r="AM49" s="46">
        <v>4</v>
      </c>
      <c r="AN49" s="46"/>
      <c r="AO49" s="46">
        <v>3</v>
      </c>
      <c r="AP49" s="46"/>
      <c r="AQ49" s="46">
        <v>8</v>
      </c>
      <c r="AR49" s="46">
        <v>1</v>
      </c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36">
        <f t="shared" si="9"/>
        <v>9</v>
      </c>
      <c r="BI49" s="51">
        <v>0</v>
      </c>
      <c r="BJ49" s="51">
        <v>2</v>
      </c>
      <c r="BK49" s="51">
        <v>0</v>
      </c>
      <c r="BL49" s="51">
        <v>2</v>
      </c>
      <c r="BM49" s="51">
        <v>1</v>
      </c>
      <c r="BN49" s="51">
        <v>2</v>
      </c>
      <c r="BO49" s="51">
        <v>2</v>
      </c>
      <c r="BP49" s="51">
        <v>0</v>
      </c>
      <c r="BQ49" s="51">
        <v>0</v>
      </c>
      <c r="BR49" s="51">
        <v>0</v>
      </c>
      <c r="BS49" s="51">
        <v>0</v>
      </c>
      <c r="BT49" s="51">
        <v>0</v>
      </c>
      <c r="BU49" s="51">
        <v>0</v>
      </c>
      <c r="BV49" s="51">
        <v>0</v>
      </c>
      <c r="BW49" s="51">
        <v>0</v>
      </c>
      <c r="BX49" s="51">
        <v>0</v>
      </c>
      <c r="BY49" s="51">
        <v>0</v>
      </c>
      <c r="BZ49" s="51">
        <v>0</v>
      </c>
      <c r="CA49" s="51">
        <v>0</v>
      </c>
      <c r="CB49" s="51">
        <v>0</v>
      </c>
      <c r="CC49" s="51">
        <v>0</v>
      </c>
      <c r="CD49" s="51">
        <v>0</v>
      </c>
      <c r="CE49" s="51">
        <v>0</v>
      </c>
      <c r="CF49" s="51">
        <v>0</v>
      </c>
      <c r="CG49" s="51">
        <v>0</v>
      </c>
      <c r="CH49" s="51">
        <v>0</v>
      </c>
      <c r="CI49" s="51">
        <v>0</v>
      </c>
      <c r="CJ49" s="51">
        <v>0</v>
      </c>
      <c r="CK49" s="51">
        <v>0</v>
      </c>
      <c r="CL49" s="51">
        <v>0</v>
      </c>
      <c r="CM49" s="51">
        <v>0</v>
      </c>
      <c r="CN49" s="51">
        <v>0</v>
      </c>
      <c r="CO49" s="51">
        <v>0</v>
      </c>
      <c r="CP49" s="51">
        <v>0</v>
      </c>
      <c r="CQ49" s="51">
        <v>0</v>
      </c>
      <c r="CR49" s="51">
        <v>0</v>
      </c>
      <c r="CS49" s="51">
        <v>0</v>
      </c>
      <c r="CT49" s="51">
        <v>0</v>
      </c>
      <c r="CU49" s="51">
        <v>0</v>
      </c>
      <c r="CV49" s="51">
        <v>0</v>
      </c>
      <c r="CW49" s="51">
        <v>0</v>
      </c>
      <c r="CX49" s="51">
        <v>0</v>
      </c>
      <c r="CY49" s="51">
        <v>0</v>
      </c>
    </row>
    <row r="50" spans="1:129" s="13" customFormat="1" ht="15.75">
      <c r="A50" s="12" t="s">
        <v>94</v>
      </c>
      <c r="B50" s="59" t="s">
        <v>9</v>
      </c>
      <c r="C50" s="59"/>
      <c r="D50" s="11">
        <v>10</v>
      </c>
      <c r="E50" s="55" t="s">
        <v>154</v>
      </c>
      <c r="F50" s="43">
        <v>8</v>
      </c>
      <c r="G50" s="43">
        <v>32</v>
      </c>
      <c r="H50" s="13">
        <v>32</v>
      </c>
      <c r="I50" s="13">
        <v>1</v>
      </c>
      <c r="J50" s="2"/>
      <c r="K50" s="6">
        <f t="shared" si="5"/>
        <v>146</v>
      </c>
      <c r="L50" s="23">
        <f t="shared" si="6"/>
        <v>0</v>
      </c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25">
        <f t="shared" si="7"/>
        <v>82</v>
      </c>
      <c r="Y50" s="45">
        <v>6</v>
      </c>
      <c r="Z50" s="45">
        <v>3</v>
      </c>
      <c r="AA50" s="45">
        <v>1</v>
      </c>
      <c r="AB50" s="45">
        <v>0</v>
      </c>
      <c r="AC50" s="45">
        <v>4</v>
      </c>
      <c r="AD50" s="45">
        <v>4</v>
      </c>
      <c r="AE50" s="45">
        <v>6</v>
      </c>
      <c r="AF50" s="45">
        <v>4</v>
      </c>
      <c r="AG50" s="45">
        <v>18</v>
      </c>
      <c r="AH50" s="45">
        <v>16</v>
      </c>
      <c r="AI50" s="45">
        <v>20</v>
      </c>
      <c r="AJ50" s="27">
        <f t="shared" si="8"/>
        <v>40</v>
      </c>
      <c r="AK50" s="46"/>
      <c r="AL50" s="46">
        <v>2</v>
      </c>
      <c r="AM50" s="46"/>
      <c r="AN50" s="46"/>
      <c r="AO50" s="46">
        <v>3</v>
      </c>
      <c r="AP50" s="46">
        <v>4</v>
      </c>
      <c r="AQ50" s="46">
        <v>3</v>
      </c>
      <c r="AR50" s="46">
        <v>1</v>
      </c>
      <c r="AS50" s="46">
        <v>2</v>
      </c>
      <c r="AT50" s="46"/>
      <c r="AU50" s="46">
        <v>5</v>
      </c>
      <c r="AV50" s="46">
        <v>5</v>
      </c>
      <c r="AW50" s="46"/>
      <c r="AX50" s="46">
        <v>15</v>
      </c>
      <c r="AY50" s="46"/>
      <c r="AZ50" s="46"/>
      <c r="BA50" s="46"/>
      <c r="BB50" s="46"/>
      <c r="BC50" s="46"/>
      <c r="BD50" s="46"/>
      <c r="BE50" s="46"/>
      <c r="BF50" s="46"/>
      <c r="BG50" s="46"/>
      <c r="BH50" s="36">
        <f t="shared" si="9"/>
        <v>24</v>
      </c>
      <c r="BI50" s="51">
        <v>0</v>
      </c>
      <c r="BJ50" s="51">
        <v>0</v>
      </c>
      <c r="BK50" s="51">
        <v>0</v>
      </c>
      <c r="BL50" s="51">
        <v>2</v>
      </c>
      <c r="BM50" s="51">
        <v>2</v>
      </c>
      <c r="BN50" s="51">
        <v>2</v>
      </c>
      <c r="BO50" s="51">
        <v>2</v>
      </c>
      <c r="BP50" s="51">
        <v>0</v>
      </c>
      <c r="BQ50" s="51">
        <v>0</v>
      </c>
      <c r="BR50" s="51">
        <v>6</v>
      </c>
      <c r="BS50" s="51">
        <v>6</v>
      </c>
      <c r="BT50" s="51">
        <v>4</v>
      </c>
      <c r="BU50" s="51">
        <v>0</v>
      </c>
      <c r="BV50" s="51">
        <v>0</v>
      </c>
      <c r="BW50" s="51">
        <v>0</v>
      </c>
      <c r="BX50" s="51">
        <v>0</v>
      </c>
      <c r="BY50" s="51">
        <v>0</v>
      </c>
      <c r="BZ50" s="51">
        <v>0</v>
      </c>
      <c r="CA50" s="51">
        <v>0</v>
      </c>
      <c r="CB50" s="51">
        <v>0</v>
      </c>
      <c r="CC50" s="51">
        <v>0</v>
      </c>
      <c r="CD50" s="51">
        <v>0</v>
      </c>
      <c r="CE50" s="51">
        <v>0</v>
      </c>
      <c r="CF50" s="51">
        <v>0</v>
      </c>
      <c r="CG50" s="51">
        <v>0</v>
      </c>
      <c r="CH50" s="51">
        <v>0</v>
      </c>
      <c r="CI50" s="51">
        <v>0</v>
      </c>
      <c r="CJ50" s="51">
        <v>0</v>
      </c>
      <c r="CK50" s="51">
        <v>0</v>
      </c>
      <c r="CL50" s="51">
        <v>0</v>
      </c>
      <c r="CM50" s="51">
        <v>0</v>
      </c>
      <c r="CN50" s="51">
        <v>0</v>
      </c>
      <c r="CO50" s="51">
        <v>0</v>
      </c>
      <c r="CP50" s="51">
        <v>0</v>
      </c>
      <c r="CQ50" s="51">
        <v>0</v>
      </c>
      <c r="CR50" s="51">
        <v>0</v>
      </c>
      <c r="CS50" s="51">
        <v>0</v>
      </c>
      <c r="CT50" s="51">
        <v>0</v>
      </c>
      <c r="CU50" s="51">
        <v>0</v>
      </c>
      <c r="CV50" s="51">
        <v>0</v>
      </c>
      <c r="CW50" s="51">
        <v>0</v>
      </c>
      <c r="CX50" s="51">
        <v>0</v>
      </c>
      <c r="CY50" s="51">
        <v>0</v>
      </c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</row>
    <row r="51" spans="1:103" s="13" customFormat="1" ht="15.75">
      <c r="A51" s="10" t="s">
        <v>81</v>
      </c>
      <c r="B51" s="13" t="s">
        <v>8</v>
      </c>
      <c r="C51" s="9" t="s">
        <v>88</v>
      </c>
      <c r="D51" s="57">
        <v>10</v>
      </c>
      <c r="E51" s="55">
        <v>510</v>
      </c>
      <c r="F51" s="43">
        <v>9</v>
      </c>
      <c r="G51" s="43">
        <v>62</v>
      </c>
      <c r="H51" s="13">
        <v>62</v>
      </c>
      <c r="I51" s="13">
        <v>1</v>
      </c>
      <c r="J51" s="2" t="s">
        <v>264</v>
      </c>
      <c r="K51" s="6">
        <f t="shared" si="5"/>
        <v>146</v>
      </c>
      <c r="L51" s="23">
        <f t="shared" si="6"/>
        <v>11</v>
      </c>
      <c r="M51" s="54">
        <v>3</v>
      </c>
      <c r="N51" s="54">
        <v>2</v>
      </c>
      <c r="O51" s="54">
        <v>6</v>
      </c>
      <c r="P51" s="54"/>
      <c r="Q51" s="54"/>
      <c r="R51" s="54"/>
      <c r="S51" s="54"/>
      <c r="T51" s="54"/>
      <c r="U51" s="54"/>
      <c r="V51" s="54"/>
      <c r="W51" s="54"/>
      <c r="X51" s="25">
        <f t="shared" si="7"/>
        <v>90</v>
      </c>
      <c r="Y51" s="45">
        <v>6</v>
      </c>
      <c r="Z51" s="45">
        <v>3</v>
      </c>
      <c r="AA51" s="45">
        <v>1</v>
      </c>
      <c r="AB51" s="45">
        <v>4</v>
      </c>
      <c r="AC51" s="45">
        <v>4</v>
      </c>
      <c r="AD51" s="45">
        <v>4</v>
      </c>
      <c r="AE51" s="45">
        <v>6</v>
      </c>
      <c r="AF51" s="45">
        <v>8</v>
      </c>
      <c r="AG51" s="45">
        <v>18</v>
      </c>
      <c r="AH51" s="45">
        <v>16</v>
      </c>
      <c r="AI51" s="45">
        <v>20</v>
      </c>
      <c r="AJ51" s="27">
        <f t="shared" si="8"/>
        <v>0</v>
      </c>
      <c r="AK51" s="46">
        <v>0</v>
      </c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36">
        <f t="shared" si="9"/>
        <v>45</v>
      </c>
      <c r="BI51" s="47">
        <v>2</v>
      </c>
      <c r="BJ51" s="47">
        <v>2</v>
      </c>
      <c r="BK51" s="47">
        <v>3</v>
      </c>
      <c r="BL51" s="47">
        <v>1</v>
      </c>
      <c r="BM51" s="47">
        <v>1</v>
      </c>
      <c r="BN51" s="47">
        <v>2</v>
      </c>
      <c r="BO51" s="47">
        <v>3</v>
      </c>
      <c r="BP51" s="47">
        <v>0</v>
      </c>
      <c r="BQ51" s="47">
        <v>0</v>
      </c>
      <c r="BR51" s="47">
        <v>0</v>
      </c>
      <c r="BS51" s="47">
        <v>0</v>
      </c>
      <c r="BT51" s="47">
        <v>6</v>
      </c>
      <c r="BU51" s="47">
        <v>0</v>
      </c>
      <c r="BV51" s="47">
        <v>0</v>
      </c>
      <c r="BW51" s="47">
        <v>0</v>
      </c>
      <c r="BX51" s="47">
        <v>2</v>
      </c>
      <c r="BY51" s="47">
        <v>0</v>
      </c>
      <c r="BZ51" s="47">
        <v>2</v>
      </c>
      <c r="CA51" s="47">
        <v>0</v>
      </c>
      <c r="CB51" s="47">
        <v>2</v>
      </c>
      <c r="CC51" s="47">
        <v>4</v>
      </c>
      <c r="CD51" s="47">
        <v>0</v>
      </c>
      <c r="CE51" s="47">
        <v>6</v>
      </c>
      <c r="CF51" s="47">
        <v>2</v>
      </c>
      <c r="CG51" s="47">
        <v>4</v>
      </c>
      <c r="CH51" s="47">
        <v>3</v>
      </c>
      <c r="CI51" s="47">
        <v>0</v>
      </c>
      <c r="CJ51" s="47">
        <v>0</v>
      </c>
      <c r="CK51" s="47">
        <v>0</v>
      </c>
      <c r="CL51" s="47">
        <v>0</v>
      </c>
      <c r="CM51" s="47">
        <v>0</v>
      </c>
      <c r="CN51" s="47">
        <v>0</v>
      </c>
      <c r="CO51" s="47">
        <v>0</v>
      </c>
      <c r="CP51" s="47">
        <v>0</v>
      </c>
      <c r="CQ51" s="47">
        <v>0</v>
      </c>
      <c r="CR51" s="47">
        <v>0</v>
      </c>
      <c r="CS51" s="47">
        <v>0</v>
      </c>
      <c r="CT51" s="47">
        <v>0</v>
      </c>
      <c r="CU51" s="47">
        <v>0</v>
      </c>
      <c r="CV51" s="47">
        <v>0</v>
      </c>
      <c r="CW51" s="47">
        <v>0</v>
      </c>
      <c r="CX51" s="47">
        <v>0</v>
      </c>
      <c r="CY51" s="47">
        <v>0</v>
      </c>
    </row>
    <row r="52" spans="1:129" s="59" customFormat="1" ht="16.5" customHeight="1">
      <c r="A52" s="49" t="s">
        <v>27</v>
      </c>
      <c r="B52" s="13" t="s">
        <v>11</v>
      </c>
      <c r="C52" s="8" t="s">
        <v>17</v>
      </c>
      <c r="D52" s="50">
        <v>10</v>
      </c>
      <c r="E52" s="42">
        <v>213</v>
      </c>
      <c r="F52" s="43">
        <v>3</v>
      </c>
      <c r="G52" s="43">
        <v>78</v>
      </c>
      <c r="H52" s="13">
        <v>78</v>
      </c>
      <c r="I52" s="13">
        <v>1</v>
      </c>
      <c r="J52" s="2" t="s">
        <v>264</v>
      </c>
      <c r="K52" s="6">
        <f t="shared" si="5"/>
        <v>136</v>
      </c>
      <c r="L52" s="23">
        <f t="shared" si="6"/>
        <v>48</v>
      </c>
      <c r="M52" s="54">
        <v>2</v>
      </c>
      <c r="N52" s="54">
        <v>2</v>
      </c>
      <c r="O52" s="54">
        <v>6</v>
      </c>
      <c r="P52" s="54"/>
      <c r="Q52" s="54"/>
      <c r="R52" s="54"/>
      <c r="S52" s="54">
        <v>6</v>
      </c>
      <c r="T52" s="54">
        <v>20</v>
      </c>
      <c r="U52" s="54">
        <v>12</v>
      </c>
      <c r="V52" s="54"/>
      <c r="W52" s="54"/>
      <c r="X52" s="25">
        <f t="shared" si="7"/>
        <v>81</v>
      </c>
      <c r="Y52" s="45">
        <v>6</v>
      </c>
      <c r="Z52" s="45">
        <v>3</v>
      </c>
      <c r="AA52" s="45">
        <v>1</v>
      </c>
      <c r="AB52" s="45">
        <v>4</v>
      </c>
      <c r="AC52" s="45">
        <v>4</v>
      </c>
      <c r="AD52" s="45">
        <v>4</v>
      </c>
      <c r="AE52" s="45">
        <v>6</v>
      </c>
      <c r="AF52" s="45">
        <v>8</v>
      </c>
      <c r="AG52" s="45">
        <v>9</v>
      </c>
      <c r="AH52" s="45">
        <v>16</v>
      </c>
      <c r="AI52" s="45">
        <v>20</v>
      </c>
      <c r="AJ52" s="27">
        <f t="shared" si="8"/>
        <v>7</v>
      </c>
      <c r="AK52" s="46"/>
      <c r="AL52" s="46">
        <v>2</v>
      </c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>
        <v>3</v>
      </c>
      <c r="AZ52" s="46"/>
      <c r="BA52" s="46">
        <v>2</v>
      </c>
      <c r="BB52" s="46"/>
      <c r="BC52" s="46"/>
      <c r="BD52" s="46"/>
      <c r="BE52" s="46"/>
      <c r="BF52" s="46"/>
      <c r="BG52" s="46"/>
      <c r="BH52" s="36">
        <f t="shared" si="9"/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v>0</v>
      </c>
      <c r="BQ52" s="51">
        <v>0</v>
      </c>
      <c r="BR52" s="51">
        <v>0</v>
      </c>
      <c r="BS52" s="51">
        <v>0</v>
      </c>
      <c r="BT52" s="51">
        <v>0</v>
      </c>
      <c r="BU52" s="51">
        <v>0</v>
      </c>
      <c r="BV52" s="51">
        <v>0</v>
      </c>
      <c r="BW52" s="51">
        <v>0</v>
      </c>
      <c r="BX52" s="51">
        <v>0</v>
      </c>
      <c r="BY52" s="51">
        <v>0</v>
      </c>
      <c r="BZ52" s="51">
        <v>0</v>
      </c>
      <c r="CA52" s="51">
        <v>0</v>
      </c>
      <c r="CB52" s="51">
        <v>0</v>
      </c>
      <c r="CC52" s="51">
        <v>0</v>
      </c>
      <c r="CD52" s="51">
        <v>0</v>
      </c>
      <c r="CE52" s="51">
        <v>0</v>
      </c>
      <c r="CF52" s="51">
        <v>0</v>
      </c>
      <c r="CG52" s="51">
        <v>0</v>
      </c>
      <c r="CH52" s="51">
        <v>0</v>
      </c>
      <c r="CI52" s="51">
        <v>0</v>
      </c>
      <c r="CJ52" s="51">
        <v>0</v>
      </c>
      <c r="CK52" s="51">
        <v>0</v>
      </c>
      <c r="CL52" s="51">
        <v>0</v>
      </c>
      <c r="CM52" s="51">
        <v>0</v>
      </c>
      <c r="CN52" s="51">
        <v>0</v>
      </c>
      <c r="CO52" s="51">
        <v>0</v>
      </c>
      <c r="CP52" s="51">
        <v>0</v>
      </c>
      <c r="CQ52" s="51">
        <v>0</v>
      </c>
      <c r="CR52" s="51">
        <v>0</v>
      </c>
      <c r="CS52" s="51">
        <v>0</v>
      </c>
      <c r="CT52" s="51">
        <v>0</v>
      </c>
      <c r="CU52" s="51">
        <v>0</v>
      </c>
      <c r="CV52" s="51">
        <v>0</v>
      </c>
      <c r="CW52" s="51">
        <v>0</v>
      </c>
      <c r="CX52" s="51">
        <v>0</v>
      </c>
      <c r="CY52" s="51">
        <v>0</v>
      </c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</row>
    <row r="53" spans="1:103" s="59" customFormat="1" ht="16.5" customHeight="1">
      <c r="A53" s="12" t="s">
        <v>92</v>
      </c>
      <c r="B53" s="59" t="s">
        <v>9</v>
      </c>
      <c r="D53" s="11">
        <v>10</v>
      </c>
      <c r="E53" s="58">
        <v>319</v>
      </c>
      <c r="F53" s="43">
        <v>4</v>
      </c>
      <c r="G53" s="43">
        <v>71</v>
      </c>
      <c r="H53" s="13">
        <v>71</v>
      </c>
      <c r="I53" s="13">
        <v>2</v>
      </c>
      <c r="J53" s="2"/>
      <c r="K53" s="6">
        <f t="shared" si="5"/>
        <v>127</v>
      </c>
      <c r="L53" s="23">
        <f t="shared" si="6"/>
        <v>0</v>
      </c>
      <c r="M53" s="54">
        <v>0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25">
        <f t="shared" si="7"/>
        <v>88</v>
      </c>
      <c r="Y53" s="45">
        <v>6</v>
      </c>
      <c r="Z53" s="45">
        <v>3</v>
      </c>
      <c r="AA53" s="45">
        <v>1</v>
      </c>
      <c r="AB53" s="45">
        <v>4</v>
      </c>
      <c r="AC53" s="45">
        <v>4</v>
      </c>
      <c r="AD53" s="45">
        <v>4</v>
      </c>
      <c r="AE53" s="45">
        <v>6</v>
      </c>
      <c r="AF53" s="45">
        <v>6</v>
      </c>
      <c r="AG53" s="45">
        <v>18</v>
      </c>
      <c r="AH53" s="45">
        <v>16</v>
      </c>
      <c r="AI53" s="45">
        <v>20</v>
      </c>
      <c r="AJ53" s="27">
        <f t="shared" si="8"/>
        <v>30</v>
      </c>
      <c r="AK53" s="46"/>
      <c r="AL53" s="46">
        <v>2</v>
      </c>
      <c r="AM53" s="46"/>
      <c r="AN53" s="46">
        <v>10</v>
      </c>
      <c r="AO53" s="46">
        <v>3</v>
      </c>
      <c r="AP53" s="46">
        <v>4</v>
      </c>
      <c r="AQ53" s="46">
        <v>10</v>
      </c>
      <c r="AR53" s="46">
        <v>1</v>
      </c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36">
        <f t="shared" si="9"/>
        <v>9</v>
      </c>
      <c r="BI53" s="51">
        <v>0</v>
      </c>
      <c r="BJ53" s="51">
        <v>0</v>
      </c>
      <c r="BK53" s="51">
        <v>0</v>
      </c>
      <c r="BL53" s="51">
        <v>2</v>
      </c>
      <c r="BM53" s="51">
        <v>2</v>
      </c>
      <c r="BN53" s="51">
        <v>2</v>
      </c>
      <c r="BO53" s="51">
        <v>3</v>
      </c>
      <c r="BP53" s="51">
        <v>0</v>
      </c>
      <c r="BQ53" s="51">
        <v>0</v>
      </c>
      <c r="BR53" s="51">
        <v>0</v>
      </c>
      <c r="BS53" s="51">
        <v>0</v>
      </c>
      <c r="BT53" s="51">
        <v>0</v>
      </c>
      <c r="BU53" s="51">
        <v>0</v>
      </c>
      <c r="BV53" s="51">
        <v>0</v>
      </c>
      <c r="BW53" s="51">
        <v>0</v>
      </c>
      <c r="BX53" s="51">
        <v>0</v>
      </c>
      <c r="BY53" s="51">
        <v>0</v>
      </c>
      <c r="BZ53" s="51">
        <v>0</v>
      </c>
      <c r="CA53" s="51">
        <v>0</v>
      </c>
      <c r="CB53" s="51">
        <v>0</v>
      </c>
      <c r="CC53" s="51">
        <v>0</v>
      </c>
      <c r="CD53" s="51">
        <v>0</v>
      </c>
      <c r="CE53" s="51">
        <v>0</v>
      </c>
      <c r="CF53" s="51">
        <v>0</v>
      </c>
      <c r="CG53" s="51">
        <v>0</v>
      </c>
      <c r="CH53" s="51">
        <v>0</v>
      </c>
      <c r="CI53" s="51">
        <v>0</v>
      </c>
      <c r="CJ53" s="51">
        <v>0</v>
      </c>
      <c r="CK53" s="51">
        <v>0</v>
      </c>
      <c r="CL53" s="51">
        <v>0</v>
      </c>
      <c r="CM53" s="51">
        <v>0</v>
      </c>
      <c r="CN53" s="51">
        <v>0</v>
      </c>
      <c r="CO53" s="51">
        <v>0</v>
      </c>
      <c r="CP53" s="51">
        <v>0</v>
      </c>
      <c r="CQ53" s="51">
        <v>0</v>
      </c>
      <c r="CR53" s="51">
        <v>0</v>
      </c>
      <c r="CS53" s="51">
        <v>0</v>
      </c>
      <c r="CT53" s="51">
        <v>0</v>
      </c>
      <c r="CU53" s="51">
        <v>0</v>
      </c>
      <c r="CV53" s="51">
        <v>0</v>
      </c>
      <c r="CW53" s="51">
        <v>0</v>
      </c>
      <c r="CX53" s="51">
        <v>0</v>
      </c>
      <c r="CY53" s="51">
        <v>0</v>
      </c>
    </row>
    <row r="54" spans="1:129" s="59" customFormat="1" ht="16.5" customHeight="1">
      <c r="A54" s="49" t="s">
        <v>45</v>
      </c>
      <c r="B54" s="13" t="s">
        <v>14</v>
      </c>
      <c r="C54" s="9">
        <v>171</v>
      </c>
      <c r="D54" s="8">
        <v>10</v>
      </c>
      <c r="E54" s="42">
        <v>213</v>
      </c>
      <c r="F54" s="43">
        <v>8</v>
      </c>
      <c r="G54" s="43">
        <v>47</v>
      </c>
      <c r="H54" s="13">
        <v>47</v>
      </c>
      <c r="I54" s="13">
        <v>2</v>
      </c>
      <c r="J54" s="2"/>
      <c r="K54" s="6">
        <f t="shared" si="5"/>
        <v>122</v>
      </c>
      <c r="L54" s="23">
        <f t="shared" si="6"/>
        <v>13</v>
      </c>
      <c r="M54" s="54">
        <v>3</v>
      </c>
      <c r="N54" s="54">
        <v>2</v>
      </c>
      <c r="O54" s="54">
        <v>6</v>
      </c>
      <c r="P54" s="54">
        <v>2</v>
      </c>
      <c r="Q54" s="54"/>
      <c r="R54" s="54"/>
      <c r="S54" s="54"/>
      <c r="T54" s="54"/>
      <c r="U54" s="54"/>
      <c r="V54" s="54"/>
      <c r="W54" s="54"/>
      <c r="X54" s="25">
        <f t="shared" si="7"/>
        <v>90</v>
      </c>
      <c r="Y54" s="45">
        <v>6</v>
      </c>
      <c r="Z54" s="45">
        <v>3</v>
      </c>
      <c r="AA54" s="45">
        <v>1</v>
      </c>
      <c r="AB54" s="45">
        <v>4</v>
      </c>
      <c r="AC54" s="45">
        <v>4</v>
      </c>
      <c r="AD54" s="45">
        <v>4</v>
      </c>
      <c r="AE54" s="45">
        <v>6</v>
      </c>
      <c r="AF54" s="45">
        <v>8</v>
      </c>
      <c r="AG54" s="45">
        <v>18</v>
      </c>
      <c r="AH54" s="45">
        <v>16</v>
      </c>
      <c r="AI54" s="45">
        <v>20</v>
      </c>
      <c r="AJ54" s="27">
        <f t="shared" si="8"/>
        <v>19</v>
      </c>
      <c r="AK54" s="46"/>
      <c r="AL54" s="46">
        <v>2</v>
      </c>
      <c r="AM54" s="46">
        <v>10</v>
      </c>
      <c r="AN54" s="46">
        <v>4</v>
      </c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>
        <v>3</v>
      </c>
      <c r="BB54" s="46"/>
      <c r="BC54" s="46"/>
      <c r="BD54" s="46"/>
      <c r="BE54" s="46"/>
      <c r="BF54" s="46"/>
      <c r="BG54" s="46"/>
      <c r="BH54" s="36">
        <f t="shared" si="9"/>
        <v>0</v>
      </c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</row>
    <row r="55" spans="1:129" s="59" customFormat="1" ht="16.5" customHeight="1">
      <c r="A55" s="52" t="s">
        <v>109</v>
      </c>
      <c r="B55" s="13" t="s">
        <v>6</v>
      </c>
      <c r="C55" s="9">
        <v>141</v>
      </c>
      <c r="D55" s="8">
        <v>10</v>
      </c>
      <c r="E55" s="55">
        <v>505</v>
      </c>
      <c r="F55" s="43">
        <v>0</v>
      </c>
      <c r="G55" s="43">
        <v>6</v>
      </c>
      <c r="H55" s="13">
        <v>6</v>
      </c>
      <c r="I55" s="13">
        <v>2</v>
      </c>
      <c r="J55" s="2"/>
      <c r="K55" s="6">
        <f t="shared" si="5"/>
        <v>120</v>
      </c>
      <c r="L55" s="23">
        <f t="shared" si="6"/>
        <v>11</v>
      </c>
      <c r="M55" s="44">
        <v>3</v>
      </c>
      <c r="N55" s="44">
        <v>2</v>
      </c>
      <c r="O55" s="44">
        <v>6</v>
      </c>
      <c r="P55" s="44"/>
      <c r="Q55" s="44"/>
      <c r="R55" s="44"/>
      <c r="S55" s="44"/>
      <c r="T55" s="44"/>
      <c r="U55" s="44"/>
      <c r="V55" s="44"/>
      <c r="W55" s="44"/>
      <c r="X55" s="25">
        <f t="shared" si="7"/>
        <v>70</v>
      </c>
      <c r="Y55" s="45">
        <v>6</v>
      </c>
      <c r="Z55" s="45">
        <v>3</v>
      </c>
      <c r="AA55" s="45">
        <v>1</v>
      </c>
      <c r="AB55" s="45">
        <v>4</v>
      </c>
      <c r="AC55" s="45">
        <v>4</v>
      </c>
      <c r="AD55" s="45">
        <v>4</v>
      </c>
      <c r="AE55" s="45">
        <v>6</v>
      </c>
      <c r="AF55" s="45">
        <v>8</v>
      </c>
      <c r="AG55" s="45">
        <v>18</v>
      </c>
      <c r="AH55" s="45">
        <v>16</v>
      </c>
      <c r="AI55" s="45">
        <v>0</v>
      </c>
      <c r="AJ55" s="27">
        <f t="shared" si="8"/>
        <v>0</v>
      </c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36">
        <f t="shared" si="9"/>
        <v>39</v>
      </c>
      <c r="BI55" s="47">
        <v>0</v>
      </c>
      <c r="BJ55" s="47">
        <v>0</v>
      </c>
      <c r="BK55" s="47">
        <v>0</v>
      </c>
      <c r="BL55" s="47">
        <v>2</v>
      </c>
      <c r="BM55" s="47">
        <v>2</v>
      </c>
      <c r="BN55" s="47">
        <v>2</v>
      </c>
      <c r="BO55" s="47">
        <v>1</v>
      </c>
      <c r="BP55" s="47"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  <c r="BX55" s="47">
        <v>2</v>
      </c>
      <c r="BY55" s="47">
        <v>0</v>
      </c>
      <c r="BZ55" s="47">
        <v>2</v>
      </c>
      <c r="CA55" s="47">
        <v>2</v>
      </c>
      <c r="CB55" s="47">
        <v>4</v>
      </c>
      <c r="CC55" s="47">
        <v>4</v>
      </c>
      <c r="CD55" s="47">
        <v>4</v>
      </c>
      <c r="CE55" s="47">
        <v>0</v>
      </c>
      <c r="CF55" s="47">
        <v>0</v>
      </c>
      <c r="CG55" s="47">
        <v>0</v>
      </c>
      <c r="CH55" s="47">
        <v>0</v>
      </c>
      <c r="CI55" s="47">
        <v>2</v>
      </c>
      <c r="CJ55" s="47">
        <v>2</v>
      </c>
      <c r="CK55" s="47">
        <v>1</v>
      </c>
      <c r="CL55" s="47">
        <v>1</v>
      </c>
      <c r="CM55" s="47">
        <v>2</v>
      </c>
      <c r="CN55" s="47">
        <v>0</v>
      </c>
      <c r="CO55" s="47">
        <v>0</v>
      </c>
      <c r="CP55" s="47">
        <v>0</v>
      </c>
      <c r="CQ55" s="47">
        <v>0</v>
      </c>
      <c r="CR55" s="47">
        <v>0</v>
      </c>
      <c r="CS55" s="47">
        <v>0</v>
      </c>
      <c r="CT55" s="47">
        <v>0</v>
      </c>
      <c r="CU55" s="47">
        <v>0</v>
      </c>
      <c r="CV55" s="47">
        <v>0</v>
      </c>
      <c r="CW55" s="47">
        <v>0</v>
      </c>
      <c r="CX55" s="47">
        <v>1</v>
      </c>
      <c r="CY55" s="47">
        <v>5</v>
      </c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</row>
    <row r="56" spans="1:129" s="59" customFormat="1" ht="16.5" customHeight="1">
      <c r="A56" s="52" t="s">
        <v>107</v>
      </c>
      <c r="B56" s="13" t="s">
        <v>6</v>
      </c>
      <c r="C56" s="9" t="s">
        <v>18</v>
      </c>
      <c r="D56" s="8">
        <v>10</v>
      </c>
      <c r="E56" s="42" t="s">
        <v>150</v>
      </c>
      <c r="F56" s="43">
        <v>0</v>
      </c>
      <c r="G56" s="43">
        <v>38</v>
      </c>
      <c r="H56" s="13">
        <v>38</v>
      </c>
      <c r="I56" s="13">
        <v>2</v>
      </c>
      <c r="J56" s="2"/>
      <c r="K56" s="6">
        <f t="shared" si="5"/>
        <v>113</v>
      </c>
      <c r="L56" s="23">
        <f t="shared" si="6"/>
        <v>0</v>
      </c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25">
        <f t="shared" si="7"/>
        <v>70</v>
      </c>
      <c r="Y56" s="45">
        <v>6</v>
      </c>
      <c r="Z56" s="45">
        <v>3</v>
      </c>
      <c r="AA56" s="45">
        <v>1</v>
      </c>
      <c r="AB56" s="45">
        <v>4</v>
      </c>
      <c r="AC56" s="45">
        <v>4</v>
      </c>
      <c r="AD56" s="45">
        <v>4</v>
      </c>
      <c r="AE56" s="45">
        <v>6</v>
      </c>
      <c r="AF56" s="45">
        <v>8</v>
      </c>
      <c r="AG56" s="45">
        <v>18</v>
      </c>
      <c r="AH56" s="45">
        <v>16</v>
      </c>
      <c r="AI56" s="45">
        <v>0</v>
      </c>
      <c r="AJ56" s="27">
        <f t="shared" si="8"/>
        <v>19</v>
      </c>
      <c r="AK56" s="46"/>
      <c r="AL56" s="46">
        <v>2</v>
      </c>
      <c r="AM56" s="46"/>
      <c r="AN56" s="46"/>
      <c r="AO56" s="46">
        <v>3</v>
      </c>
      <c r="AP56" s="46">
        <v>4</v>
      </c>
      <c r="AQ56" s="46">
        <v>10</v>
      </c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36">
        <f t="shared" si="9"/>
        <v>24</v>
      </c>
      <c r="BI56" s="51">
        <v>0</v>
      </c>
      <c r="BJ56" s="51">
        <v>0</v>
      </c>
      <c r="BK56" s="51">
        <v>0</v>
      </c>
      <c r="BL56" s="51">
        <v>2</v>
      </c>
      <c r="BM56" s="51">
        <v>1</v>
      </c>
      <c r="BN56" s="51">
        <v>2</v>
      </c>
      <c r="BO56" s="51">
        <v>2</v>
      </c>
      <c r="BP56" s="51">
        <v>0</v>
      </c>
      <c r="BQ56" s="51">
        <v>0</v>
      </c>
      <c r="BR56" s="51">
        <v>0</v>
      </c>
      <c r="BS56" s="51">
        <v>0</v>
      </c>
      <c r="BT56" s="51">
        <v>6</v>
      </c>
      <c r="BU56" s="51">
        <v>2</v>
      </c>
      <c r="BV56" s="51">
        <v>2</v>
      </c>
      <c r="BW56" s="51">
        <v>1</v>
      </c>
      <c r="BX56" s="51">
        <v>0</v>
      </c>
      <c r="BY56" s="51">
        <v>0</v>
      </c>
      <c r="BZ56" s="51">
        <v>0</v>
      </c>
      <c r="CA56" s="51">
        <v>0</v>
      </c>
      <c r="CB56" s="51">
        <v>0</v>
      </c>
      <c r="CC56" s="51">
        <v>0</v>
      </c>
      <c r="CD56" s="51">
        <v>0</v>
      </c>
      <c r="CE56" s="51">
        <v>0</v>
      </c>
      <c r="CF56" s="51">
        <v>0</v>
      </c>
      <c r="CG56" s="51">
        <v>0</v>
      </c>
      <c r="CH56" s="51">
        <v>0</v>
      </c>
      <c r="CI56" s="51">
        <v>0</v>
      </c>
      <c r="CJ56" s="51">
        <v>0</v>
      </c>
      <c r="CK56" s="51">
        <v>0</v>
      </c>
      <c r="CL56" s="51">
        <v>0</v>
      </c>
      <c r="CM56" s="51">
        <v>0</v>
      </c>
      <c r="CN56" s="51">
        <v>0</v>
      </c>
      <c r="CO56" s="51">
        <v>0</v>
      </c>
      <c r="CP56" s="51">
        <v>0</v>
      </c>
      <c r="CQ56" s="51">
        <v>0</v>
      </c>
      <c r="CR56" s="51">
        <v>0</v>
      </c>
      <c r="CS56" s="51">
        <v>0</v>
      </c>
      <c r="CT56" s="51">
        <v>0</v>
      </c>
      <c r="CU56" s="51">
        <v>0</v>
      </c>
      <c r="CV56" s="51">
        <v>0</v>
      </c>
      <c r="CW56" s="51">
        <v>0</v>
      </c>
      <c r="CX56" s="51">
        <v>1</v>
      </c>
      <c r="CY56" s="51">
        <v>5</v>
      </c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</row>
    <row r="57" spans="1:129" s="59" customFormat="1" ht="16.5" customHeight="1">
      <c r="A57" s="52" t="s">
        <v>50</v>
      </c>
      <c r="B57" s="13" t="s">
        <v>16</v>
      </c>
      <c r="C57" s="9" t="s">
        <v>25</v>
      </c>
      <c r="D57" s="8">
        <v>10</v>
      </c>
      <c r="E57" s="42" t="s">
        <v>150</v>
      </c>
      <c r="F57" s="43">
        <v>2</v>
      </c>
      <c r="G57" s="43">
        <v>66</v>
      </c>
      <c r="H57" s="13">
        <v>66</v>
      </c>
      <c r="I57" s="13">
        <v>2</v>
      </c>
      <c r="J57" s="2"/>
      <c r="K57" s="6">
        <f t="shared" si="5"/>
        <v>106</v>
      </c>
      <c r="L57" s="23">
        <f t="shared" si="6"/>
        <v>9</v>
      </c>
      <c r="M57" s="54">
        <v>1</v>
      </c>
      <c r="N57" s="54">
        <v>2</v>
      </c>
      <c r="O57" s="54">
        <v>6</v>
      </c>
      <c r="P57" s="54"/>
      <c r="Q57" s="54"/>
      <c r="R57" s="54"/>
      <c r="S57" s="54"/>
      <c r="T57" s="54"/>
      <c r="U57" s="54"/>
      <c r="V57" s="54"/>
      <c r="W57" s="54"/>
      <c r="X57" s="25">
        <f t="shared" si="7"/>
        <v>62</v>
      </c>
      <c r="Y57" s="45">
        <v>6</v>
      </c>
      <c r="Z57" s="45">
        <v>3</v>
      </c>
      <c r="AA57" s="45">
        <v>1</v>
      </c>
      <c r="AB57" s="45">
        <v>0</v>
      </c>
      <c r="AC57" s="45">
        <v>0</v>
      </c>
      <c r="AD57" s="45">
        <v>4</v>
      </c>
      <c r="AE57" s="45">
        <v>6</v>
      </c>
      <c r="AF57" s="45">
        <v>8</v>
      </c>
      <c r="AG57" s="45">
        <v>18</v>
      </c>
      <c r="AH57" s="45">
        <v>16</v>
      </c>
      <c r="AI57" s="45">
        <v>0</v>
      </c>
      <c r="AJ57" s="27">
        <f t="shared" si="8"/>
        <v>11</v>
      </c>
      <c r="AK57" s="46"/>
      <c r="AL57" s="46">
        <v>2</v>
      </c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>
        <v>2</v>
      </c>
      <c r="BA57" s="46">
        <v>3</v>
      </c>
      <c r="BB57" s="46"/>
      <c r="BC57" s="46">
        <v>4</v>
      </c>
      <c r="BD57" s="46"/>
      <c r="BE57" s="46"/>
      <c r="BF57" s="46"/>
      <c r="BG57" s="46"/>
      <c r="BH57" s="36">
        <f t="shared" si="9"/>
        <v>24</v>
      </c>
      <c r="BI57" s="51">
        <v>0</v>
      </c>
      <c r="BJ57" s="51">
        <v>0</v>
      </c>
      <c r="BK57" s="51">
        <v>0</v>
      </c>
      <c r="BL57" s="51">
        <v>2</v>
      </c>
      <c r="BM57" s="51">
        <v>2</v>
      </c>
      <c r="BN57" s="51">
        <v>2</v>
      </c>
      <c r="BO57" s="51">
        <v>3</v>
      </c>
      <c r="BP57" s="51">
        <v>0</v>
      </c>
      <c r="BQ57" s="51">
        <v>0</v>
      </c>
      <c r="BR57" s="51">
        <v>0</v>
      </c>
      <c r="BS57" s="51">
        <v>0</v>
      </c>
      <c r="BT57" s="51">
        <v>0</v>
      </c>
      <c r="BU57" s="51">
        <v>0</v>
      </c>
      <c r="BV57" s="51">
        <v>0</v>
      </c>
      <c r="BW57" s="51">
        <v>0</v>
      </c>
      <c r="BX57" s="51">
        <v>0</v>
      </c>
      <c r="BY57" s="51">
        <v>0</v>
      </c>
      <c r="BZ57" s="51">
        <v>0</v>
      </c>
      <c r="CA57" s="51">
        <v>2</v>
      </c>
      <c r="CB57" s="51">
        <v>4</v>
      </c>
      <c r="CC57" s="51">
        <v>0</v>
      </c>
      <c r="CD57" s="51">
        <v>4</v>
      </c>
      <c r="CE57" s="51">
        <v>0</v>
      </c>
      <c r="CF57" s="51">
        <v>0</v>
      </c>
      <c r="CG57" s="51">
        <v>0</v>
      </c>
      <c r="CH57" s="51">
        <v>0</v>
      </c>
      <c r="CI57" s="51">
        <v>0</v>
      </c>
      <c r="CJ57" s="51">
        <v>0</v>
      </c>
      <c r="CK57" s="51">
        <v>0</v>
      </c>
      <c r="CL57" s="51">
        <v>0</v>
      </c>
      <c r="CM57" s="51">
        <v>0</v>
      </c>
      <c r="CN57" s="51">
        <v>0</v>
      </c>
      <c r="CO57" s="51">
        <v>0</v>
      </c>
      <c r="CP57" s="51">
        <v>0</v>
      </c>
      <c r="CQ57" s="51">
        <v>0</v>
      </c>
      <c r="CR57" s="51">
        <v>0</v>
      </c>
      <c r="CS57" s="51">
        <v>0</v>
      </c>
      <c r="CT57" s="51">
        <v>0</v>
      </c>
      <c r="CU57" s="51">
        <v>0</v>
      </c>
      <c r="CV57" s="51">
        <v>0</v>
      </c>
      <c r="CW57" s="51">
        <v>0</v>
      </c>
      <c r="CX57" s="51">
        <v>0</v>
      </c>
      <c r="CY57" s="51">
        <v>5</v>
      </c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</row>
    <row r="58" spans="1:129" s="59" customFormat="1" ht="16.5" customHeight="1">
      <c r="A58" s="10" t="s">
        <v>83</v>
      </c>
      <c r="B58" s="13" t="s">
        <v>8</v>
      </c>
      <c r="C58" s="9" t="s">
        <v>88</v>
      </c>
      <c r="D58" s="57">
        <v>10</v>
      </c>
      <c r="E58" s="55">
        <v>505</v>
      </c>
      <c r="F58" s="43">
        <v>8</v>
      </c>
      <c r="G58" s="43">
        <v>120</v>
      </c>
      <c r="H58" s="13">
        <v>120</v>
      </c>
      <c r="I58" s="13">
        <v>2</v>
      </c>
      <c r="J58" s="2"/>
      <c r="K58" s="6">
        <f t="shared" si="5"/>
        <v>102</v>
      </c>
      <c r="L58" s="23">
        <f t="shared" si="6"/>
        <v>11</v>
      </c>
      <c r="M58" s="54">
        <v>3</v>
      </c>
      <c r="N58" s="54">
        <v>2</v>
      </c>
      <c r="O58" s="54">
        <v>6</v>
      </c>
      <c r="P58" s="54"/>
      <c r="Q58" s="54"/>
      <c r="R58" s="54"/>
      <c r="S58" s="54"/>
      <c r="T58" s="54"/>
      <c r="U58" s="54"/>
      <c r="V58" s="54"/>
      <c r="W58" s="54"/>
      <c r="X58" s="25">
        <f t="shared" si="7"/>
        <v>80</v>
      </c>
      <c r="Y58" s="45">
        <v>6</v>
      </c>
      <c r="Z58" s="45">
        <v>3</v>
      </c>
      <c r="AA58" s="45">
        <v>1</v>
      </c>
      <c r="AB58" s="45">
        <v>4</v>
      </c>
      <c r="AC58" s="45">
        <v>4</v>
      </c>
      <c r="AD58" s="45">
        <v>4</v>
      </c>
      <c r="AE58" s="45">
        <v>6</v>
      </c>
      <c r="AF58" s="45">
        <v>8</v>
      </c>
      <c r="AG58" s="45">
        <v>18</v>
      </c>
      <c r="AH58" s="45">
        <v>16</v>
      </c>
      <c r="AI58" s="45">
        <v>10</v>
      </c>
      <c r="AJ58" s="27">
        <f t="shared" si="8"/>
        <v>7</v>
      </c>
      <c r="AK58" s="46"/>
      <c r="AL58" s="46">
        <v>2</v>
      </c>
      <c r="AM58" s="46"/>
      <c r="AN58" s="46"/>
      <c r="AO58" s="46"/>
      <c r="AP58" s="46"/>
      <c r="AQ58" s="46">
        <v>5</v>
      </c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36">
        <f t="shared" si="9"/>
        <v>4</v>
      </c>
      <c r="BI58" s="51">
        <v>0</v>
      </c>
      <c r="BJ58" s="51">
        <v>0</v>
      </c>
      <c r="BK58" s="51">
        <v>0</v>
      </c>
      <c r="BL58" s="51">
        <v>0</v>
      </c>
      <c r="BM58" s="51">
        <v>0</v>
      </c>
      <c r="BN58" s="51">
        <v>0</v>
      </c>
      <c r="BO58" s="51">
        <v>1</v>
      </c>
      <c r="BP58" s="51">
        <v>1</v>
      </c>
      <c r="BQ58" s="51">
        <v>0</v>
      </c>
      <c r="BR58" s="51">
        <v>1</v>
      </c>
      <c r="BS58" s="51">
        <v>1</v>
      </c>
      <c r="BT58" s="51">
        <v>0</v>
      </c>
      <c r="BU58" s="51">
        <v>0</v>
      </c>
      <c r="BV58" s="51">
        <v>0</v>
      </c>
      <c r="BW58" s="51">
        <v>0</v>
      </c>
      <c r="BX58" s="51">
        <v>0</v>
      </c>
      <c r="BY58" s="51">
        <v>0</v>
      </c>
      <c r="BZ58" s="51">
        <v>0</v>
      </c>
      <c r="CA58" s="51">
        <v>0</v>
      </c>
      <c r="CB58" s="51">
        <v>0</v>
      </c>
      <c r="CC58" s="51">
        <v>0</v>
      </c>
      <c r="CD58" s="51">
        <v>0</v>
      </c>
      <c r="CE58" s="51">
        <v>0</v>
      </c>
      <c r="CF58" s="51">
        <v>0</v>
      </c>
      <c r="CG58" s="51">
        <v>0</v>
      </c>
      <c r="CH58" s="51">
        <v>0</v>
      </c>
      <c r="CI58" s="51">
        <v>0</v>
      </c>
      <c r="CJ58" s="51">
        <v>0</v>
      </c>
      <c r="CK58" s="51">
        <v>0</v>
      </c>
      <c r="CL58" s="51">
        <v>0</v>
      </c>
      <c r="CM58" s="51">
        <v>0</v>
      </c>
      <c r="CN58" s="51">
        <v>0</v>
      </c>
      <c r="CO58" s="51">
        <v>0</v>
      </c>
      <c r="CP58" s="51">
        <v>0</v>
      </c>
      <c r="CQ58" s="51">
        <v>0</v>
      </c>
      <c r="CR58" s="51">
        <v>0</v>
      </c>
      <c r="CS58" s="51">
        <v>0</v>
      </c>
      <c r="CT58" s="51">
        <v>0</v>
      </c>
      <c r="CU58" s="51">
        <v>0</v>
      </c>
      <c r="CV58" s="51">
        <v>0</v>
      </c>
      <c r="CW58" s="51">
        <v>0</v>
      </c>
      <c r="CX58" s="51">
        <v>0</v>
      </c>
      <c r="CY58" s="51">
        <v>0</v>
      </c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</row>
    <row r="59" spans="1:129" s="59" customFormat="1" ht="16.5" customHeight="1">
      <c r="A59" s="49" t="s">
        <v>28</v>
      </c>
      <c r="B59" s="13" t="s">
        <v>11</v>
      </c>
      <c r="C59" s="9">
        <v>267</v>
      </c>
      <c r="D59" s="50">
        <v>10</v>
      </c>
      <c r="E59" s="58">
        <v>226</v>
      </c>
      <c r="F59" s="43">
        <v>5</v>
      </c>
      <c r="G59" s="43">
        <v>59</v>
      </c>
      <c r="H59" s="13">
        <v>59</v>
      </c>
      <c r="I59" s="13">
        <v>3</v>
      </c>
      <c r="J59" s="2"/>
      <c r="K59" s="6">
        <f t="shared" si="5"/>
        <v>96</v>
      </c>
      <c r="L59" s="23">
        <f t="shared" si="6"/>
        <v>0</v>
      </c>
      <c r="M59" s="54">
        <v>0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25">
        <f t="shared" si="7"/>
        <v>90</v>
      </c>
      <c r="Y59" s="45">
        <v>6</v>
      </c>
      <c r="Z59" s="45">
        <v>3</v>
      </c>
      <c r="AA59" s="45">
        <v>1</v>
      </c>
      <c r="AB59" s="45">
        <v>4</v>
      </c>
      <c r="AC59" s="45">
        <v>4</v>
      </c>
      <c r="AD59" s="45">
        <v>4</v>
      </c>
      <c r="AE59" s="45">
        <v>6</v>
      </c>
      <c r="AF59" s="45">
        <v>8</v>
      </c>
      <c r="AG59" s="45">
        <v>18</v>
      </c>
      <c r="AH59" s="45">
        <v>16</v>
      </c>
      <c r="AI59" s="45">
        <v>20</v>
      </c>
      <c r="AJ59" s="27">
        <f t="shared" si="8"/>
        <v>0</v>
      </c>
      <c r="AK59" s="46">
        <v>0</v>
      </c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36">
        <f t="shared" si="9"/>
        <v>6</v>
      </c>
      <c r="BI59" s="47">
        <v>0</v>
      </c>
      <c r="BJ59" s="47">
        <v>0</v>
      </c>
      <c r="BK59" s="47">
        <v>2</v>
      </c>
      <c r="BL59" s="47">
        <v>2</v>
      </c>
      <c r="BM59" s="47">
        <v>2</v>
      </c>
      <c r="BN59" s="47">
        <v>0</v>
      </c>
      <c r="BO59" s="47">
        <v>0</v>
      </c>
      <c r="BP59" s="47">
        <v>0</v>
      </c>
      <c r="BQ59" s="47">
        <v>0</v>
      </c>
      <c r="BR59" s="47">
        <v>0</v>
      </c>
      <c r="BS59" s="47">
        <v>0</v>
      </c>
      <c r="BT59" s="47">
        <v>0</v>
      </c>
      <c r="BU59" s="47">
        <v>0</v>
      </c>
      <c r="BV59" s="47">
        <v>0</v>
      </c>
      <c r="BW59" s="47">
        <v>0</v>
      </c>
      <c r="BX59" s="47">
        <v>0</v>
      </c>
      <c r="BY59" s="47">
        <v>0</v>
      </c>
      <c r="BZ59" s="47">
        <v>0</v>
      </c>
      <c r="CA59" s="47">
        <v>0</v>
      </c>
      <c r="CB59" s="47">
        <v>0</v>
      </c>
      <c r="CC59" s="47">
        <v>0</v>
      </c>
      <c r="CD59" s="47">
        <v>0</v>
      </c>
      <c r="CE59" s="47">
        <v>0</v>
      </c>
      <c r="CF59" s="47">
        <v>0</v>
      </c>
      <c r="CG59" s="47">
        <v>0</v>
      </c>
      <c r="CH59" s="47">
        <v>0</v>
      </c>
      <c r="CI59" s="47">
        <v>0</v>
      </c>
      <c r="CJ59" s="47">
        <v>0</v>
      </c>
      <c r="CK59" s="47">
        <v>0</v>
      </c>
      <c r="CL59" s="47">
        <v>0</v>
      </c>
      <c r="CM59" s="47">
        <v>0</v>
      </c>
      <c r="CN59" s="47">
        <v>0</v>
      </c>
      <c r="CO59" s="47">
        <v>0</v>
      </c>
      <c r="CP59" s="47">
        <v>0</v>
      </c>
      <c r="CQ59" s="47">
        <v>0</v>
      </c>
      <c r="CR59" s="47">
        <v>0</v>
      </c>
      <c r="CS59" s="47">
        <v>0</v>
      </c>
      <c r="CT59" s="47">
        <v>0</v>
      </c>
      <c r="CU59" s="47">
        <v>0</v>
      </c>
      <c r="CV59" s="47">
        <v>0</v>
      </c>
      <c r="CW59" s="47">
        <v>0</v>
      </c>
      <c r="CX59" s="47">
        <v>0</v>
      </c>
      <c r="CY59" s="47">
        <v>0</v>
      </c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</row>
    <row r="60" spans="1:129" s="59" customFormat="1" ht="16.5" customHeight="1">
      <c r="A60" s="49" t="s">
        <v>116</v>
      </c>
      <c r="B60" s="13" t="s">
        <v>11</v>
      </c>
      <c r="C60" s="9">
        <v>290</v>
      </c>
      <c r="D60" s="50">
        <v>10</v>
      </c>
      <c r="E60" s="42">
        <v>321</v>
      </c>
      <c r="F60" s="43">
        <v>5</v>
      </c>
      <c r="G60" s="43">
        <v>54</v>
      </c>
      <c r="H60" s="13">
        <v>54</v>
      </c>
      <c r="I60" s="13">
        <v>3</v>
      </c>
      <c r="J60" s="2"/>
      <c r="K60" s="6">
        <f t="shared" si="5"/>
        <v>94</v>
      </c>
      <c r="L60" s="23">
        <f t="shared" si="6"/>
        <v>0</v>
      </c>
      <c r="M60" s="54">
        <v>0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25">
        <f t="shared" si="7"/>
        <v>64</v>
      </c>
      <c r="Y60" s="45">
        <v>6</v>
      </c>
      <c r="Z60" s="45">
        <v>3</v>
      </c>
      <c r="AA60" s="45">
        <v>1</v>
      </c>
      <c r="AB60" s="45">
        <v>4</v>
      </c>
      <c r="AC60" s="45">
        <v>4</v>
      </c>
      <c r="AD60" s="45">
        <v>4</v>
      </c>
      <c r="AE60" s="45">
        <v>0</v>
      </c>
      <c r="AF60" s="45">
        <v>8</v>
      </c>
      <c r="AG60" s="45">
        <v>18</v>
      </c>
      <c r="AH60" s="45">
        <v>16</v>
      </c>
      <c r="AI60" s="45">
        <v>0</v>
      </c>
      <c r="AJ60" s="27">
        <f t="shared" si="8"/>
        <v>17</v>
      </c>
      <c r="AK60" s="46">
        <v>0</v>
      </c>
      <c r="AL60" s="46">
        <v>2</v>
      </c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>
        <v>2</v>
      </c>
      <c r="BA60" s="46">
        <v>3</v>
      </c>
      <c r="BB60" s="46"/>
      <c r="BC60" s="46">
        <v>4</v>
      </c>
      <c r="BD60" s="46"/>
      <c r="BE60" s="46"/>
      <c r="BF60" s="46">
        <v>6</v>
      </c>
      <c r="BG60" s="46"/>
      <c r="BH60" s="36">
        <f t="shared" si="9"/>
        <v>13</v>
      </c>
      <c r="BI60" s="47">
        <v>1</v>
      </c>
      <c r="BJ60" s="47">
        <v>0</v>
      </c>
      <c r="BK60" s="47">
        <v>3</v>
      </c>
      <c r="BL60" s="47">
        <v>2</v>
      </c>
      <c r="BM60" s="47">
        <v>2</v>
      </c>
      <c r="BN60" s="47">
        <v>2</v>
      </c>
      <c r="BO60" s="47">
        <v>3</v>
      </c>
      <c r="BP60" s="47">
        <v>0</v>
      </c>
      <c r="BQ60" s="47">
        <v>0</v>
      </c>
      <c r="BR60" s="47">
        <v>0</v>
      </c>
      <c r="BS60" s="47">
        <v>0</v>
      </c>
      <c r="BT60" s="47">
        <v>0</v>
      </c>
      <c r="BU60" s="47">
        <v>0</v>
      </c>
      <c r="BV60" s="47">
        <v>0</v>
      </c>
      <c r="BW60" s="47">
        <v>0</v>
      </c>
      <c r="BX60" s="47">
        <v>0</v>
      </c>
      <c r="BY60" s="47">
        <v>0</v>
      </c>
      <c r="BZ60" s="47">
        <v>0</v>
      </c>
      <c r="CA60" s="47">
        <v>0</v>
      </c>
      <c r="CB60" s="47">
        <v>0</v>
      </c>
      <c r="CC60" s="47">
        <v>0</v>
      </c>
      <c r="CD60" s="47">
        <v>0</v>
      </c>
      <c r="CE60" s="47">
        <v>0</v>
      </c>
      <c r="CF60" s="47">
        <v>0</v>
      </c>
      <c r="CG60" s="47">
        <v>0</v>
      </c>
      <c r="CH60" s="47">
        <v>0</v>
      </c>
      <c r="CI60" s="47">
        <v>0</v>
      </c>
      <c r="CJ60" s="47">
        <v>0</v>
      </c>
      <c r="CK60" s="47">
        <v>0</v>
      </c>
      <c r="CL60" s="47">
        <v>0</v>
      </c>
      <c r="CM60" s="47">
        <v>0</v>
      </c>
      <c r="CN60" s="47">
        <v>0</v>
      </c>
      <c r="CO60" s="47">
        <v>0</v>
      </c>
      <c r="CP60" s="47">
        <v>0</v>
      </c>
      <c r="CQ60" s="47">
        <v>0</v>
      </c>
      <c r="CR60" s="47">
        <v>0</v>
      </c>
      <c r="CS60" s="47">
        <v>0</v>
      </c>
      <c r="CT60" s="47">
        <v>0</v>
      </c>
      <c r="CU60" s="47">
        <v>0</v>
      </c>
      <c r="CV60" s="47">
        <v>0</v>
      </c>
      <c r="CW60" s="47">
        <v>0</v>
      </c>
      <c r="CX60" s="47">
        <v>0</v>
      </c>
      <c r="CY60" s="47">
        <v>0</v>
      </c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</row>
    <row r="61" spans="1:103" s="59" customFormat="1" ht="16.5" customHeight="1">
      <c r="A61" s="12" t="s">
        <v>93</v>
      </c>
      <c r="B61" s="59" t="s">
        <v>9</v>
      </c>
      <c r="D61" s="11">
        <v>10</v>
      </c>
      <c r="E61" s="58">
        <v>320</v>
      </c>
      <c r="F61" s="43">
        <v>4</v>
      </c>
      <c r="G61" s="43">
        <v>18</v>
      </c>
      <c r="H61" s="13">
        <v>18</v>
      </c>
      <c r="I61" s="13">
        <v>3</v>
      </c>
      <c r="J61" s="2"/>
      <c r="K61" s="6">
        <f t="shared" si="5"/>
        <v>93</v>
      </c>
      <c r="L61" s="23">
        <f t="shared" si="6"/>
        <v>0</v>
      </c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25">
        <f t="shared" si="7"/>
        <v>90</v>
      </c>
      <c r="Y61" s="45">
        <v>6</v>
      </c>
      <c r="Z61" s="45">
        <v>3</v>
      </c>
      <c r="AA61" s="45">
        <v>1</v>
      </c>
      <c r="AB61" s="45">
        <v>4</v>
      </c>
      <c r="AC61" s="45">
        <v>4</v>
      </c>
      <c r="AD61" s="45">
        <v>4</v>
      </c>
      <c r="AE61" s="45">
        <v>6</v>
      </c>
      <c r="AF61" s="45">
        <v>8</v>
      </c>
      <c r="AG61" s="45">
        <v>18</v>
      </c>
      <c r="AH61" s="45">
        <v>16</v>
      </c>
      <c r="AI61" s="45">
        <v>20</v>
      </c>
      <c r="AJ61" s="27">
        <f t="shared" si="8"/>
        <v>0</v>
      </c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36">
        <f t="shared" si="9"/>
        <v>3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v>0</v>
      </c>
      <c r="BQ61" s="47">
        <v>0</v>
      </c>
      <c r="BR61" s="47">
        <v>0</v>
      </c>
      <c r="BS61" s="47">
        <v>0</v>
      </c>
      <c r="BT61" s="47">
        <v>0</v>
      </c>
      <c r="BU61" s="47">
        <v>0</v>
      </c>
      <c r="BV61" s="47">
        <v>0</v>
      </c>
      <c r="BW61" s="47">
        <v>0</v>
      </c>
      <c r="BX61" s="47">
        <v>0</v>
      </c>
      <c r="BY61" s="47">
        <v>0</v>
      </c>
      <c r="BZ61" s="47">
        <v>0</v>
      </c>
      <c r="CA61" s="47">
        <v>0</v>
      </c>
      <c r="CB61" s="47">
        <v>0</v>
      </c>
      <c r="CC61" s="47">
        <v>0</v>
      </c>
      <c r="CD61" s="47">
        <v>0</v>
      </c>
      <c r="CE61" s="47">
        <v>0</v>
      </c>
      <c r="CF61" s="47">
        <v>0</v>
      </c>
      <c r="CG61" s="47">
        <v>0</v>
      </c>
      <c r="CH61" s="47">
        <v>0</v>
      </c>
      <c r="CI61" s="47">
        <v>0</v>
      </c>
      <c r="CJ61" s="47">
        <v>0</v>
      </c>
      <c r="CK61" s="47">
        <v>0</v>
      </c>
      <c r="CL61" s="47">
        <v>0</v>
      </c>
      <c r="CM61" s="47">
        <v>0</v>
      </c>
      <c r="CN61" s="47">
        <v>0</v>
      </c>
      <c r="CO61" s="47">
        <v>0</v>
      </c>
      <c r="CP61" s="47">
        <v>0</v>
      </c>
      <c r="CQ61" s="47">
        <v>0</v>
      </c>
      <c r="CR61" s="47">
        <v>0</v>
      </c>
      <c r="CS61" s="47">
        <v>0</v>
      </c>
      <c r="CT61" s="47">
        <v>0</v>
      </c>
      <c r="CU61" s="47">
        <v>0</v>
      </c>
      <c r="CV61" s="47">
        <v>0</v>
      </c>
      <c r="CW61" s="47">
        <v>0</v>
      </c>
      <c r="CX61" s="47">
        <v>1</v>
      </c>
      <c r="CY61" s="47">
        <v>2</v>
      </c>
    </row>
    <row r="62" spans="1:103" s="59" customFormat="1" ht="16.5" customHeight="1">
      <c r="A62" s="52" t="s">
        <v>126</v>
      </c>
      <c r="B62" s="13" t="s">
        <v>10</v>
      </c>
      <c r="C62" s="9" t="s">
        <v>25</v>
      </c>
      <c r="D62" s="8">
        <v>10</v>
      </c>
      <c r="E62" s="58">
        <v>319</v>
      </c>
      <c r="F62" s="43">
        <v>0</v>
      </c>
      <c r="G62" s="43">
        <v>93</v>
      </c>
      <c r="H62" s="13">
        <v>93</v>
      </c>
      <c r="I62" s="13">
        <v>3</v>
      </c>
      <c r="J62" s="2"/>
      <c r="K62" s="6">
        <f t="shared" si="5"/>
        <v>93</v>
      </c>
      <c r="L62" s="23">
        <f t="shared" si="6"/>
        <v>11</v>
      </c>
      <c r="M62" s="54">
        <v>3</v>
      </c>
      <c r="N62" s="54">
        <v>2</v>
      </c>
      <c r="O62" s="54">
        <v>6</v>
      </c>
      <c r="P62" s="54"/>
      <c r="Q62" s="54"/>
      <c r="R62" s="54"/>
      <c r="S62" s="54"/>
      <c r="T62" s="54"/>
      <c r="U62" s="54"/>
      <c r="V62" s="54"/>
      <c r="W62" s="54"/>
      <c r="X62" s="25">
        <f t="shared" si="7"/>
        <v>53</v>
      </c>
      <c r="Y62" s="45">
        <v>6</v>
      </c>
      <c r="Z62" s="45">
        <v>3</v>
      </c>
      <c r="AA62" s="45">
        <v>1</v>
      </c>
      <c r="AB62" s="45">
        <v>4</v>
      </c>
      <c r="AC62" s="45">
        <v>0</v>
      </c>
      <c r="AD62" s="45">
        <v>4</v>
      </c>
      <c r="AE62" s="45">
        <v>4</v>
      </c>
      <c r="AF62" s="45">
        <v>8</v>
      </c>
      <c r="AG62" s="45">
        <v>8</v>
      </c>
      <c r="AH62" s="45">
        <v>7</v>
      </c>
      <c r="AI62" s="45">
        <v>8</v>
      </c>
      <c r="AJ62" s="27">
        <f t="shared" si="8"/>
        <v>14</v>
      </c>
      <c r="AK62" s="46"/>
      <c r="AL62" s="46">
        <v>2</v>
      </c>
      <c r="AM62" s="46"/>
      <c r="AN62" s="46">
        <v>1</v>
      </c>
      <c r="AO62" s="46">
        <v>2</v>
      </c>
      <c r="AP62" s="46">
        <v>4</v>
      </c>
      <c r="AQ62" s="46">
        <v>5</v>
      </c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36">
        <f t="shared" si="9"/>
        <v>15</v>
      </c>
      <c r="BI62" s="51">
        <v>0</v>
      </c>
      <c r="BJ62" s="51">
        <v>0</v>
      </c>
      <c r="BK62" s="51">
        <v>0</v>
      </c>
      <c r="BL62" s="51">
        <v>2</v>
      </c>
      <c r="BM62" s="51">
        <v>0</v>
      </c>
      <c r="BN62" s="51">
        <v>2</v>
      </c>
      <c r="BO62" s="51">
        <v>2</v>
      </c>
      <c r="BP62" s="51">
        <v>0</v>
      </c>
      <c r="BQ62" s="51">
        <v>0</v>
      </c>
      <c r="BR62" s="51">
        <v>0</v>
      </c>
      <c r="BS62" s="51">
        <v>0</v>
      </c>
      <c r="BT62" s="51">
        <v>4</v>
      </c>
      <c r="BU62" s="51">
        <v>0</v>
      </c>
      <c r="BV62" s="51">
        <v>0</v>
      </c>
      <c r="BW62" s="51">
        <v>0</v>
      </c>
      <c r="BX62" s="51">
        <v>0</v>
      </c>
      <c r="BY62" s="51">
        <v>0</v>
      </c>
      <c r="BZ62" s="51">
        <v>0</v>
      </c>
      <c r="CA62" s="51">
        <v>0</v>
      </c>
      <c r="CB62" s="51">
        <v>0</v>
      </c>
      <c r="CC62" s="51">
        <v>0</v>
      </c>
      <c r="CD62" s="51">
        <v>0</v>
      </c>
      <c r="CE62" s="51">
        <v>0</v>
      </c>
      <c r="CF62" s="51">
        <v>0</v>
      </c>
      <c r="CG62" s="51">
        <v>0</v>
      </c>
      <c r="CH62" s="51">
        <v>0</v>
      </c>
      <c r="CI62" s="51">
        <v>0</v>
      </c>
      <c r="CJ62" s="51">
        <v>0</v>
      </c>
      <c r="CK62" s="51">
        <v>0</v>
      </c>
      <c r="CL62" s="51">
        <v>0</v>
      </c>
      <c r="CM62" s="51">
        <v>0</v>
      </c>
      <c r="CN62" s="51">
        <v>0</v>
      </c>
      <c r="CO62" s="51">
        <v>0</v>
      </c>
      <c r="CP62" s="51">
        <v>0</v>
      </c>
      <c r="CQ62" s="51">
        <v>0</v>
      </c>
      <c r="CR62" s="51">
        <v>0</v>
      </c>
      <c r="CS62" s="51">
        <v>0</v>
      </c>
      <c r="CT62" s="51">
        <v>0</v>
      </c>
      <c r="CU62" s="51">
        <v>0</v>
      </c>
      <c r="CV62" s="51">
        <v>0</v>
      </c>
      <c r="CW62" s="51">
        <v>0</v>
      </c>
      <c r="CX62" s="51">
        <v>0</v>
      </c>
      <c r="CY62" s="51">
        <v>5</v>
      </c>
    </row>
    <row r="63" spans="1:129" s="59" customFormat="1" ht="16.5" customHeight="1">
      <c r="A63" s="52" t="s">
        <v>106</v>
      </c>
      <c r="B63" s="13" t="s">
        <v>6</v>
      </c>
      <c r="C63" s="9" t="s">
        <v>18</v>
      </c>
      <c r="D63" s="8">
        <v>10</v>
      </c>
      <c r="E63" s="42" t="s">
        <v>163</v>
      </c>
      <c r="F63" s="43">
        <v>16</v>
      </c>
      <c r="G63" s="43">
        <v>107</v>
      </c>
      <c r="H63" s="13">
        <v>107</v>
      </c>
      <c r="I63" s="13">
        <v>3</v>
      </c>
      <c r="J63" s="2"/>
      <c r="K63" s="6">
        <f t="shared" si="5"/>
        <v>88</v>
      </c>
      <c r="L63" s="23">
        <f t="shared" si="6"/>
        <v>41</v>
      </c>
      <c r="M63" s="54">
        <v>1</v>
      </c>
      <c r="N63" s="54">
        <v>2</v>
      </c>
      <c r="O63" s="54">
        <v>6</v>
      </c>
      <c r="P63" s="54"/>
      <c r="Q63" s="54"/>
      <c r="R63" s="54"/>
      <c r="S63" s="54"/>
      <c r="T63" s="54">
        <v>20</v>
      </c>
      <c r="U63" s="54">
        <v>12</v>
      </c>
      <c r="V63" s="54"/>
      <c r="W63" s="54"/>
      <c r="X63" s="25">
        <f t="shared" si="7"/>
        <v>47</v>
      </c>
      <c r="Y63" s="45">
        <v>6</v>
      </c>
      <c r="Z63" s="45">
        <v>3</v>
      </c>
      <c r="AA63" s="45">
        <v>1</v>
      </c>
      <c r="AB63" s="45">
        <v>4</v>
      </c>
      <c r="AC63" s="45">
        <v>4</v>
      </c>
      <c r="AD63" s="45">
        <v>4</v>
      </c>
      <c r="AE63" s="45">
        <v>0</v>
      </c>
      <c r="AF63" s="45">
        <v>8</v>
      </c>
      <c r="AG63" s="45">
        <v>9</v>
      </c>
      <c r="AH63" s="45">
        <v>8</v>
      </c>
      <c r="AI63" s="45">
        <v>0</v>
      </c>
      <c r="AJ63" s="27">
        <f t="shared" si="8"/>
        <v>0</v>
      </c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36">
        <f t="shared" si="9"/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  <c r="BP63" s="51">
        <v>0</v>
      </c>
      <c r="BQ63" s="51">
        <v>0</v>
      </c>
      <c r="BR63" s="51">
        <v>0</v>
      </c>
      <c r="BS63" s="51">
        <v>0</v>
      </c>
      <c r="BT63" s="51">
        <v>0</v>
      </c>
      <c r="BU63" s="51">
        <v>0</v>
      </c>
      <c r="BV63" s="51">
        <v>0</v>
      </c>
      <c r="BW63" s="51">
        <v>0</v>
      </c>
      <c r="BX63" s="51">
        <v>0</v>
      </c>
      <c r="BY63" s="51">
        <v>0</v>
      </c>
      <c r="BZ63" s="51">
        <v>0</v>
      </c>
      <c r="CA63" s="51">
        <v>0</v>
      </c>
      <c r="CB63" s="51">
        <v>0</v>
      </c>
      <c r="CC63" s="51">
        <v>0</v>
      </c>
      <c r="CD63" s="51">
        <v>0</v>
      </c>
      <c r="CE63" s="51">
        <v>0</v>
      </c>
      <c r="CF63" s="51">
        <v>0</v>
      </c>
      <c r="CG63" s="51">
        <v>0</v>
      </c>
      <c r="CH63" s="51">
        <v>0</v>
      </c>
      <c r="CI63" s="51">
        <v>0</v>
      </c>
      <c r="CJ63" s="51">
        <v>0</v>
      </c>
      <c r="CK63" s="51">
        <v>0</v>
      </c>
      <c r="CL63" s="51">
        <v>0</v>
      </c>
      <c r="CM63" s="51">
        <v>0</v>
      </c>
      <c r="CN63" s="51">
        <v>0</v>
      </c>
      <c r="CO63" s="51">
        <v>0</v>
      </c>
      <c r="CP63" s="51">
        <v>0</v>
      </c>
      <c r="CQ63" s="51">
        <v>0</v>
      </c>
      <c r="CR63" s="51">
        <v>0</v>
      </c>
      <c r="CS63" s="51">
        <v>0</v>
      </c>
      <c r="CT63" s="51">
        <v>0</v>
      </c>
      <c r="CU63" s="51">
        <v>0</v>
      </c>
      <c r="CV63" s="51">
        <v>0</v>
      </c>
      <c r="CW63" s="51">
        <v>0</v>
      </c>
      <c r="CX63" s="51">
        <v>0</v>
      </c>
      <c r="CY63" s="51">
        <v>0</v>
      </c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</row>
    <row r="64" spans="1:129" s="59" customFormat="1" ht="16.5" customHeight="1">
      <c r="A64" s="12" t="s">
        <v>90</v>
      </c>
      <c r="B64" s="59" t="s">
        <v>9</v>
      </c>
      <c r="D64" s="11">
        <v>10</v>
      </c>
      <c r="E64" s="58">
        <v>225</v>
      </c>
      <c r="F64" s="43">
        <v>4</v>
      </c>
      <c r="G64" s="43">
        <v>95</v>
      </c>
      <c r="H64" s="13">
        <v>95</v>
      </c>
      <c r="I64" s="13">
        <v>3</v>
      </c>
      <c r="J64" s="2"/>
      <c r="K64" s="6">
        <f t="shared" si="5"/>
        <v>86</v>
      </c>
      <c r="L64" s="23">
        <f t="shared" si="6"/>
        <v>11</v>
      </c>
      <c r="M64" s="54">
        <v>3</v>
      </c>
      <c r="N64" s="54">
        <v>2</v>
      </c>
      <c r="O64" s="54">
        <v>6</v>
      </c>
      <c r="P64" s="54"/>
      <c r="Q64" s="54"/>
      <c r="R64" s="54"/>
      <c r="S64" s="54"/>
      <c r="T64" s="54"/>
      <c r="U64" s="54"/>
      <c r="V64" s="54"/>
      <c r="W64" s="54"/>
      <c r="X64" s="25">
        <f t="shared" si="7"/>
        <v>41</v>
      </c>
      <c r="Y64" s="45">
        <v>6</v>
      </c>
      <c r="Z64" s="45">
        <v>3</v>
      </c>
      <c r="AA64" s="45">
        <v>1</v>
      </c>
      <c r="AB64" s="45">
        <v>4</v>
      </c>
      <c r="AC64" s="45">
        <v>0</v>
      </c>
      <c r="AD64" s="45">
        <v>0</v>
      </c>
      <c r="AE64" s="45">
        <v>0</v>
      </c>
      <c r="AF64" s="45">
        <v>7</v>
      </c>
      <c r="AG64" s="45">
        <v>15</v>
      </c>
      <c r="AH64" s="45">
        <v>0</v>
      </c>
      <c r="AI64" s="45">
        <v>5</v>
      </c>
      <c r="AJ64" s="27">
        <f t="shared" si="8"/>
        <v>23</v>
      </c>
      <c r="AK64" s="46"/>
      <c r="AL64" s="46">
        <v>2</v>
      </c>
      <c r="AM64" s="46"/>
      <c r="AN64" s="46"/>
      <c r="AO64" s="46">
        <v>3</v>
      </c>
      <c r="AP64" s="46"/>
      <c r="AQ64" s="46">
        <v>10</v>
      </c>
      <c r="AR64" s="46">
        <v>1</v>
      </c>
      <c r="AS64" s="46">
        <v>4</v>
      </c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>
        <v>3</v>
      </c>
      <c r="BF64" s="46"/>
      <c r="BG64" s="46"/>
      <c r="BH64" s="36">
        <f t="shared" si="9"/>
        <v>11</v>
      </c>
      <c r="BI64" s="51">
        <v>0</v>
      </c>
      <c r="BJ64" s="51">
        <v>0</v>
      </c>
      <c r="BK64" s="51">
        <v>0</v>
      </c>
      <c r="BL64" s="51">
        <v>0</v>
      </c>
      <c r="BM64" s="51">
        <v>0</v>
      </c>
      <c r="BN64" s="51">
        <v>0</v>
      </c>
      <c r="BO64" s="51">
        <v>0</v>
      </c>
      <c r="BP64" s="51">
        <v>0</v>
      </c>
      <c r="BQ64" s="51">
        <v>0</v>
      </c>
      <c r="BR64" s="51">
        <v>0</v>
      </c>
      <c r="BS64" s="51">
        <v>0</v>
      </c>
      <c r="BT64" s="51">
        <v>0</v>
      </c>
      <c r="BU64" s="51">
        <v>2</v>
      </c>
      <c r="BV64" s="51">
        <v>0</v>
      </c>
      <c r="BW64" s="51">
        <v>4</v>
      </c>
      <c r="BX64" s="51">
        <v>0</v>
      </c>
      <c r="BY64" s="51">
        <v>0</v>
      </c>
      <c r="BZ64" s="51">
        <v>0</v>
      </c>
      <c r="CA64" s="51">
        <v>0</v>
      </c>
      <c r="CB64" s="51">
        <v>0</v>
      </c>
      <c r="CC64" s="51">
        <v>0</v>
      </c>
      <c r="CD64" s="51">
        <v>0</v>
      </c>
      <c r="CE64" s="51">
        <v>0</v>
      </c>
      <c r="CF64" s="51">
        <v>0</v>
      </c>
      <c r="CG64" s="51">
        <v>0</v>
      </c>
      <c r="CH64" s="51">
        <v>0</v>
      </c>
      <c r="CI64" s="51">
        <v>0</v>
      </c>
      <c r="CJ64" s="51">
        <v>0</v>
      </c>
      <c r="CK64" s="51">
        <v>0</v>
      </c>
      <c r="CL64" s="51">
        <v>0</v>
      </c>
      <c r="CM64" s="51">
        <v>0</v>
      </c>
      <c r="CN64" s="51">
        <v>0</v>
      </c>
      <c r="CO64" s="51">
        <v>0</v>
      </c>
      <c r="CP64" s="51">
        <v>0</v>
      </c>
      <c r="CQ64" s="51">
        <v>0</v>
      </c>
      <c r="CR64" s="51">
        <v>0</v>
      </c>
      <c r="CS64" s="51">
        <v>0</v>
      </c>
      <c r="CT64" s="51">
        <v>0</v>
      </c>
      <c r="CU64" s="51">
        <v>0</v>
      </c>
      <c r="CV64" s="51">
        <v>0</v>
      </c>
      <c r="CW64" s="51">
        <v>0</v>
      </c>
      <c r="CX64" s="51">
        <v>0</v>
      </c>
      <c r="CY64" s="51">
        <v>5</v>
      </c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</row>
    <row r="65" spans="1:103" s="13" customFormat="1" ht="18" customHeight="1">
      <c r="A65" s="52" t="s">
        <v>105</v>
      </c>
      <c r="B65" s="13" t="s">
        <v>6</v>
      </c>
      <c r="C65" s="9" t="s">
        <v>18</v>
      </c>
      <c r="D65" s="8">
        <v>10</v>
      </c>
      <c r="E65" s="55" t="s">
        <v>153</v>
      </c>
      <c r="F65" s="43">
        <v>6</v>
      </c>
      <c r="G65" s="43">
        <v>68</v>
      </c>
      <c r="H65" s="13">
        <v>68</v>
      </c>
      <c r="I65" s="13">
        <v>3</v>
      </c>
      <c r="J65" s="2"/>
      <c r="K65" s="6">
        <f t="shared" si="5"/>
        <v>84</v>
      </c>
      <c r="L65" s="23">
        <f t="shared" si="6"/>
        <v>0</v>
      </c>
      <c r="M65" s="54">
        <v>0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25">
        <f t="shared" si="7"/>
        <v>36</v>
      </c>
      <c r="Y65" s="45">
        <v>6</v>
      </c>
      <c r="Z65" s="45">
        <v>3</v>
      </c>
      <c r="AA65" s="45">
        <v>1</v>
      </c>
      <c r="AB65" s="45">
        <v>4</v>
      </c>
      <c r="AC65" s="45">
        <v>4</v>
      </c>
      <c r="AD65" s="45">
        <v>4</v>
      </c>
      <c r="AE65" s="45">
        <v>6</v>
      </c>
      <c r="AF65" s="45">
        <v>8</v>
      </c>
      <c r="AG65" s="45">
        <v>0</v>
      </c>
      <c r="AH65" s="45">
        <v>0</v>
      </c>
      <c r="AI65" s="45">
        <v>0</v>
      </c>
      <c r="AJ65" s="27">
        <f t="shared" si="8"/>
        <v>48</v>
      </c>
      <c r="AK65" s="46"/>
      <c r="AL65" s="46">
        <v>2</v>
      </c>
      <c r="AM65" s="46">
        <v>10</v>
      </c>
      <c r="AN65" s="46">
        <v>10</v>
      </c>
      <c r="AO65" s="46">
        <v>3</v>
      </c>
      <c r="AP65" s="46">
        <v>4</v>
      </c>
      <c r="AQ65" s="46">
        <v>10</v>
      </c>
      <c r="AR65" s="46">
        <v>1</v>
      </c>
      <c r="AS65" s="46"/>
      <c r="AT65" s="46">
        <v>2</v>
      </c>
      <c r="AU65" s="46">
        <v>2</v>
      </c>
      <c r="AV65" s="46">
        <v>2</v>
      </c>
      <c r="AW65" s="46"/>
      <c r="AX65" s="46">
        <v>2</v>
      </c>
      <c r="AY65" s="46"/>
      <c r="AZ65" s="46"/>
      <c r="BA65" s="46"/>
      <c r="BB65" s="46"/>
      <c r="BC65" s="46"/>
      <c r="BD65" s="46"/>
      <c r="BE65" s="46"/>
      <c r="BF65" s="46"/>
      <c r="BG65" s="46"/>
      <c r="BH65" s="36">
        <f t="shared" si="9"/>
        <v>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  <c r="BO65" s="51">
        <v>0</v>
      </c>
      <c r="BP65" s="51">
        <v>0</v>
      </c>
      <c r="BQ65" s="51">
        <v>0</v>
      </c>
      <c r="BR65" s="51">
        <v>0</v>
      </c>
      <c r="BS65" s="51">
        <v>0</v>
      </c>
      <c r="BT65" s="51">
        <v>0</v>
      </c>
      <c r="BU65" s="51">
        <v>0</v>
      </c>
      <c r="BV65" s="51">
        <v>0</v>
      </c>
      <c r="BW65" s="51">
        <v>0</v>
      </c>
      <c r="BX65" s="51">
        <v>0</v>
      </c>
      <c r="BY65" s="51">
        <v>0</v>
      </c>
      <c r="BZ65" s="51">
        <v>0</v>
      </c>
      <c r="CA65" s="51">
        <v>0</v>
      </c>
      <c r="CB65" s="51">
        <v>0</v>
      </c>
      <c r="CC65" s="51">
        <v>0</v>
      </c>
      <c r="CD65" s="51">
        <v>0</v>
      </c>
      <c r="CE65" s="51">
        <v>0</v>
      </c>
      <c r="CF65" s="51">
        <v>0</v>
      </c>
      <c r="CG65" s="51">
        <v>0</v>
      </c>
      <c r="CH65" s="51">
        <v>0</v>
      </c>
      <c r="CI65" s="51">
        <v>0</v>
      </c>
      <c r="CJ65" s="51">
        <v>0</v>
      </c>
      <c r="CK65" s="51">
        <v>0</v>
      </c>
      <c r="CL65" s="51">
        <v>0</v>
      </c>
      <c r="CM65" s="51">
        <v>0</v>
      </c>
      <c r="CN65" s="51">
        <v>0</v>
      </c>
      <c r="CO65" s="51">
        <v>0</v>
      </c>
      <c r="CP65" s="51">
        <v>0</v>
      </c>
      <c r="CQ65" s="51">
        <v>0</v>
      </c>
      <c r="CR65" s="51">
        <v>0</v>
      </c>
      <c r="CS65" s="51">
        <v>0</v>
      </c>
      <c r="CT65" s="51">
        <v>0</v>
      </c>
      <c r="CU65" s="51">
        <v>0</v>
      </c>
      <c r="CV65" s="51">
        <v>0</v>
      </c>
      <c r="CW65" s="51">
        <v>0</v>
      </c>
      <c r="CX65" s="51">
        <v>0</v>
      </c>
      <c r="CY65" s="51">
        <v>0</v>
      </c>
    </row>
    <row r="66" spans="1:103" s="13" customFormat="1" ht="15.75">
      <c r="A66" s="52" t="s">
        <v>103</v>
      </c>
      <c r="B66" s="13" t="s">
        <v>6</v>
      </c>
      <c r="C66" s="9">
        <v>141</v>
      </c>
      <c r="D66" s="8">
        <v>10</v>
      </c>
      <c r="E66" s="55">
        <v>510</v>
      </c>
      <c r="F66" s="43">
        <v>4</v>
      </c>
      <c r="G66" s="43">
        <v>10</v>
      </c>
      <c r="H66" s="13">
        <v>10</v>
      </c>
      <c r="I66" s="13">
        <v>3</v>
      </c>
      <c r="J66" s="2"/>
      <c r="K66" s="6">
        <f aca="true" t="shared" si="10" ref="K66:K97">L66+X66+AJ66+BH66</f>
        <v>84</v>
      </c>
      <c r="L66" s="23">
        <f aca="true" t="shared" si="11" ref="L66:L97">SUM(M66:W66)</f>
        <v>0</v>
      </c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25">
        <f aca="true" t="shared" si="12" ref="X66:X97">SUM(Y66:AI66)</f>
        <v>66</v>
      </c>
      <c r="Y66" s="45">
        <v>6</v>
      </c>
      <c r="Z66" s="45">
        <v>3</v>
      </c>
      <c r="AA66" s="45">
        <v>1</v>
      </c>
      <c r="AB66" s="45">
        <v>4</v>
      </c>
      <c r="AC66" s="45">
        <v>4</v>
      </c>
      <c r="AD66" s="45">
        <v>4</v>
      </c>
      <c r="AE66" s="45">
        <v>6</v>
      </c>
      <c r="AF66" s="45">
        <v>4</v>
      </c>
      <c r="AG66" s="45">
        <v>18</v>
      </c>
      <c r="AH66" s="45">
        <v>16</v>
      </c>
      <c r="AI66" s="45">
        <v>0</v>
      </c>
      <c r="AJ66" s="27">
        <f aca="true" t="shared" si="13" ref="AJ66:AJ97">SUM(AK66:BG66)</f>
        <v>18</v>
      </c>
      <c r="AK66" s="46"/>
      <c r="AL66" s="46">
        <v>1</v>
      </c>
      <c r="AM66" s="46"/>
      <c r="AN66" s="46">
        <v>10</v>
      </c>
      <c r="AO66" s="46">
        <v>3</v>
      </c>
      <c r="AP66" s="46">
        <v>4</v>
      </c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36">
        <f aca="true" t="shared" si="14" ref="BH66:BH97">SUM(BI66:CY66)</f>
        <v>0</v>
      </c>
      <c r="BI66" s="47">
        <v>0</v>
      </c>
      <c r="BJ66" s="47">
        <v>0</v>
      </c>
      <c r="BK66" s="47">
        <v>0</v>
      </c>
      <c r="BL66" s="47">
        <v>0</v>
      </c>
      <c r="BM66" s="47">
        <v>0</v>
      </c>
      <c r="BN66" s="47">
        <v>0</v>
      </c>
      <c r="BO66" s="47">
        <v>0</v>
      </c>
      <c r="BP66" s="47">
        <v>0</v>
      </c>
      <c r="BQ66" s="47">
        <v>0</v>
      </c>
      <c r="BR66" s="47">
        <v>0</v>
      </c>
      <c r="BS66" s="47">
        <v>0</v>
      </c>
      <c r="BT66" s="47">
        <v>0</v>
      </c>
      <c r="BU66" s="47">
        <v>0</v>
      </c>
      <c r="BV66" s="47">
        <v>0</v>
      </c>
      <c r="BW66" s="47">
        <v>0</v>
      </c>
      <c r="BX66" s="47">
        <v>0</v>
      </c>
      <c r="BY66" s="47">
        <v>0</v>
      </c>
      <c r="BZ66" s="47">
        <v>0</v>
      </c>
      <c r="CA66" s="47">
        <v>0</v>
      </c>
      <c r="CB66" s="47">
        <v>0</v>
      </c>
      <c r="CC66" s="47">
        <v>0</v>
      </c>
      <c r="CD66" s="47">
        <v>0</v>
      </c>
      <c r="CE66" s="47">
        <v>0</v>
      </c>
      <c r="CF66" s="47">
        <v>0</v>
      </c>
      <c r="CG66" s="47">
        <v>0</v>
      </c>
      <c r="CH66" s="47">
        <v>0</v>
      </c>
      <c r="CI66" s="47">
        <v>0</v>
      </c>
      <c r="CJ66" s="47">
        <v>0</v>
      </c>
      <c r="CK66" s="47">
        <v>0</v>
      </c>
      <c r="CL66" s="47">
        <v>0</v>
      </c>
      <c r="CM66" s="47">
        <v>0</v>
      </c>
      <c r="CN66" s="47">
        <v>0</v>
      </c>
      <c r="CO66" s="47">
        <v>0</v>
      </c>
      <c r="CP66" s="47">
        <v>0</v>
      </c>
      <c r="CQ66" s="47">
        <v>0</v>
      </c>
      <c r="CR66" s="47">
        <v>0</v>
      </c>
      <c r="CS66" s="47">
        <v>0</v>
      </c>
      <c r="CT66" s="47">
        <v>0</v>
      </c>
      <c r="CU66" s="47">
        <v>0</v>
      </c>
      <c r="CV66" s="47">
        <v>0</v>
      </c>
      <c r="CW66" s="47">
        <v>0</v>
      </c>
      <c r="CX66" s="47">
        <v>0</v>
      </c>
      <c r="CY66" s="47">
        <v>0</v>
      </c>
    </row>
    <row r="67" spans="1:103" s="13" customFormat="1" ht="31.5">
      <c r="A67" s="13" t="s">
        <v>167</v>
      </c>
      <c r="B67" s="13" t="s">
        <v>8</v>
      </c>
      <c r="C67" s="9">
        <v>178</v>
      </c>
      <c r="D67" s="9">
        <v>10</v>
      </c>
      <c r="E67" s="42" t="s">
        <v>150</v>
      </c>
      <c r="F67" s="43">
        <v>11</v>
      </c>
      <c r="G67" s="43">
        <v>115</v>
      </c>
      <c r="H67" s="13">
        <v>115</v>
      </c>
      <c r="I67" s="13">
        <v>3</v>
      </c>
      <c r="J67" s="2"/>
      <c r="K67" s="6">
        <f t="shared" si="10"/>
        <v>80</v>
      </c>
      <c r="L67" s="23">
        <f t="shared" si="11"/>
        <v>0</v>
      </c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25">
        <f t="shared" si="12"/>
        <v>80</v>
      </c>
      <c r="Y67" s="45">
        <v>6</v>
      </c>
      <c r="Z67" s="45">
        <v>3</v>
      </c>
      <c r="AA67" s="45">
        <v>1</v>
      </c>
      <c r="AB67" s="45">
        <v>0</v>
      </c>
      <c r="AC67" s="45">
        <v>4</v>
      </c>
      <c r="AD67" s="45">
        <v>4</v>
      </c>
      <c r="AE67" s="45">
        <v>4</v>
      </c>
      <c r="AF67" s="45">
        <v>8</v>
      </c>
      <c r="AG67" s="45">
        <v>18</v>
      </c>
      <c r="AH67" s="45">
        <v>14</v>
      </c>
      <c r="AI67" s="45">
        <v>18</v>
      </c>
      <c r="AJ67" s="27">
        <f t="shared" si="13"/>
        <v>0</v>
      </c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36">
        <f t="shared" si="14"/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  <c r="BP67" s="51">
        <v>0</v>
      </c>
      <c r="BQ67" s="51">
        <v>0</v>
      </c>
      <c r="BR67" s="51">
        <v>0</v>
      </c>
      <c r="BS67" s="51">
        <v>0</v>
      </c>
      <c r="BT67" s="51">
        <v>0</v>
      </c>
      <c r="BU67" s="51">
        <v>0</v>
      </c>
      <c r="BV67" s="51">
        <v>0</v>
      </c>
      <c r="BW67" s="51">
        <v>0</v>
      </c>
      <c r="BX67" s="51">
        <v>0</v>
      </c>
      <c r="BY67" s="51">
        <v>0</v>
      </c>
      <c r="BZ67" s="51">
        <v>0</v>
      </c>
      <c r="CA67" s="51">
        <v>0</v>
      </c>
      <c r="CB67" s="51">
        <v>0</v>
      </c>
      <c r="CC67" s="51">
        <v>0</v>
      </c>
      <c r="CD67" s="51">
        <v>0</v>
      </c>
      <c r="CE67" s="51">
        <v>0</v>
      </c>
      <c r="CF67" s="51">
        <v>0</v>
      </c>
      <c r="CG67" s="51">
        <v>0</v>
      </c>
      <c r="CH67" s="51">
        <v>0</v>
      </c>
      <c r="CI67" s="51">
        <v>0</v>
      </c>
      <c r="CJ67" s="51">
        <v>0</v>
      </c>
      <c r="CK67" s="51">
        <v>0</v>
      </c>
      <c r="CL67" s="51">
        <v>0</v>
      </c>
      <c r="CM67" s="51">
        <v>0</v>
      </c>
      <c r="CN67" s="51">
        <v>0</v>
      </c>
      <c r="CO67" s="51">
        <v>0</v>
      </c>
      <c r="CP67" s="51">
        <v>0</v>
      </c>
      <c r="CQ67" s="51">
        <v>0</v>
      </c>
      <c r="CR67" s="51">
        <v>0</v>
      </c>
      <c r="CS67" s="51">
        <v>0</v>
      </c>
      <c r="CT67" s="51">
        <v>0</v>
      </c>
      <c r="CU67" s="51">
        <v>0</v>
      </c>
      <c r="CV67" s="51">
        <v>0</v>
      </c>
      <c r="CW67" s="51">
        <v>0</v>
      </c>
      <c r="CX67" s="51">
        <v>0</v>
      </c>
      <c r="CY67" s="51">
        <v>0</v>
      </c>
    </row>
    <row r="68" spans="1:103" s="13" customFormat="1" ht="15.75">
      <c r="A68" s="10" t="s">
        <v>263</v>
      </c>
      <c r="B68" s="13" t="s">
        <v>8</v>
      </c>
      <c r="C68" s="9">
        <v>178</v>
      </c>
      <c r="D68" s="57">
        <v>10</v>
      </c>
      <c r="E68" s="55">
        <v>510</v>
      </c>
      <c r="F68" s="43">
        <v>8</v>
      </c>
      <c r="G68" s="43">
        <v>53</v>
      </c>
      <c r="H68" s="13">
        <v>53</v>
      </c>
      <c r="I68" s="13">
        <v>3</v>
      </c>
      <c r="J68" s="53"/>
      <c r="K68" s="6">
        <f t="shared" si="10"/>
        <v>74</v>
      </c>
      <c r="L68" s="23">
        <f t="shared" si="11"/>
        <v>0</v>
      </c>
      <c r="M68" s="54">
        <v>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25">
        <f t="shared" si="12"/>
        <v>70</v>
      </c>
      <c r="Y68" s="45">
        <v>6</v>
      </c>
      <c r="Z68" s="45">
        <v>3</v>
      </c>
      <c r="AA68" s="45">
        <v>1</v>
      </c>
      <c r="AB68" s="45">
        <v>4</v>
      </c>
      <c r="AC68" s="45">
        <v>4</v>
      </c>
      <c r="AD68" s="45">
        <v>4</v>
      </c>
      <c r="AE68" s="45">
        <v>6</v>
      </c>
      <c r="AF68" s="45">
        <v>8</v>
      </c>
      <c r="AG68" s="45">
        <v>18</v>
      </c>
      <c r="AH68" s="45">
        <v>16</v>
      </c>
      <c r="AI68" s="45">
        <v>0</v>
      </c>
      <c r="AJ68" s="27">
        <f t="shared" si="13"/>
        <v>4</v>
      </c>
      <c r="AK68" s="46">
        <v>0</v>
      </c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>
        <v>4</v>
      </c>
      <c r="BD68" s="46"/>
      <c r="BE68" s="46"/>
      <c r="BF68" s="46"/>
      <c r="BG68" s="46"/>
      <c r="BH68" s="36">
        <f t="shared" si="14"/>
        <v>0</v>
      </c>
      <c r="BI68" s="47">
        <v>0</v>
      </c>
      <c r="BJ68" s="47">
        <v>0</v>
      </c>
      <c r="BK68" s="47">
        <v>0</v>
      </c>
      <c r="BL68" s="47">
        <v>0</v>
      </c>
      <c r="BM68" s="47">
        <v>0</v>
      </c>
      <c r="BN68" s="47">
        <v>0</v>
      </c>
      <c r="BO68" s="47">
        <v>0</v>
      </c>
      <c r="BP68" s="47">
        <v>0</v>
      </c>
      <c r="BQ68" s="47">
        <v>0</v>
      </c>
      <c r="BR68" s="47">
        <v>0</v>
      </c>
      <c r="BS68" s="47">
        <v>0</v>
      </c>
      <c r="BT68" s="47">
        <v>0</v>
      </c>
      <c r="BU68" s="47">
        <v>0</v>
      </c>
      <c r="BV68" s="47">
        <v>0</v>
      </c>
      <c r="BW68" s="47">
        <v>0</v>
      </c>
      <c r="BX68" s="47">
        <v>0</v>
      </c>
      <c r="BY68" s="47">
        <v>0</v>
      </c>
      <c r="BZ68" s="47">
        <v>0</v>
      </c>
      <c r="CA68" s="47">
        <v>0</v>
      </c>
      <c r="CB68" s="47">
        <v>0</v>
      </c>
      <c r="CC68" s="47">
        <v>0</v>
      </c>
      <c r="CD68" s="47">
        <v>0</v>
      </c>
      <c r="CE68" s="47">
        <v>0</v>
      </c>
      <c r="CF68" s="47">
        <v>0</v>
      </c>
      <c r="CG68" s="47">
        <v>0</v>
      </c>
      <c r="CH68" s="47">
        <v>0</v>
      </c>
      <c r="CI68" s="47">
        <v>0</v>
      </c>
      <c r="CJ68" s="47">
        <v>0</v>
      </c>
      <c r="CK68" s="47">
        <v>0</v>
      </c>
      <c r="CL68" s="47">
        <v>0</v>
      </c>
      <c r="CM68" s="47">
        <v>0</v>
      </c>
      <c r="CN68" s="47">
        <v>0</v>
      </c>
      <c r="CO68" s="47">
        <v>0</v>
      </c>
      <c r="CP68" s="47">
        <v>0</v>
      </c>
      <c r="CQ68" s="47">
        <v>0</v>
      </c>
      <c r="CR68" s="47">
        <v>0</v>
      </c>
      <c r="CS68" s="47">
        <v>0</v>
      </c>
      <c r="CT68" s="47">
        <v>0</v>
      </c>
      <c r="CU68" s="47">
        <v>0</v>
      </c>
      <c r="CV68" s="47">
        <v>0</v>
      </c>
      <c r="CW68" s="47">
        <v>0</v>
      </c>
      <c r="CX68" s="47">
        <v>0</v>
      </c>
      <c r="CY68" s="47">
        <v>0</v>
      </c>
    </row>
    <row r="69" spans="1:103" s="13" customFormat="1" ht="31.5">
      <c r="A69" s="13" t="s">
        <v>140</v>
      </c>
      <c r="B69" s="13" t="s">
        <v>8</v>
      </c>
      <c r="C69" s="9">
        <v>178</v>
      </c>
      <c r="D69" s="9">
        <v>10</v>
      </c>
      <c r="E69" s="42" t="s">
        <v>150</v>
      </c>
      <c r="F69" s="43">
        <v>15</v>
      </c>
      <c r="G69" s="43">
        <v>13</v>
      </c>
      <c r="H69" s="13">
        <v>13</v>
      </c>
      <c r="I69" s="13">
        <v>3</v>
      </c>
      <c r="J69" s="2"/>
      <c r="K69" s="6">
        <f t="shared" si="10"/>
        <v>72</v>
      </c>
      <c r="L69" s="23">
        <f t="shared" si="11"/>
        <v>9</v>
      </c>
      <c r="M69" s="44">
        <v>1</v>
      </c>
      <c r="N69" s="44">
        <v>2</v>
      </c>
      <c r="O69" s="44">
        <v>6</v>
      </c>
      <c r="P69" s="44"/>
      <c r="Q69" s="44"/>
      <c r="R69" s="44"/>
      <c r="S69" s="44"/>
      <c r="T69" s="44"/>
      <c r="U69" s="44"/>
      <c r="V69" s="44"/>
      <c r="W69" s="44"/>
      <c r="X69" s="25">
        <f t="shared" si="12"/>
        <v>55</v>
      </c>
      <c r="Y69" s="45">
        <v>6</v>
      </c>
      <c r="Z69" s="45">
        <v>3</v>
      </c>
      <c r="AA69" s="45">
        <v>1</v>
      </c>
      <c r="AB69" s="45">
        <v>4</v>
      </c>
      <c r="AC69" s="45">
        <v>4</v>
      </c>
      <c r="AD69" s="45">
        <v>0</v>
      </c>
      <c r="AE69" s="45">
        <v>0</v>
      </c>
      <c r="AF69" s="45">
        <v>8</v>
      </c>
      <c r="AG69" s="45">
        <v>9</v>
      </c>
      <c r="AH69" s="45">
        <v>0</v>
      </c>
      <c r="AI69" s="45">
        <v>20</v>
      </c>
      <c r="AJ69" s="27">
        <f t="shared" si="13"/>
        <v>8</v>
      </c>
      <c r="AK69" s="46"/>
      <c r="AL69" s="46">
        <v>2</v>
      </c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>
        <v>6</v>
      </c>
      <c r="BG69" s="46"/>
      <c r="BH69" s="36">
        <f t="shared" si="14"/>
        <v>0</v>
      </c>
      <c r="BI69" s="47">
        <v>0</v>
      </c>
      <c r="BJ69" s="47">
        <v>0</v>
      </c>
      <c r="BK69" s="47">
        <v>0</v>
      </c>
      <c r="BL69" s="47">
        <v>0</v>
      </c>
      <c r="BM69" s="47">
        <v>0</v>
      </c>
      <c r="BN69" s="47">
        <v>0</v>
      </c>
      <c r="BO69" s="47">
        <v>0</v>
      </c>
      <c r="BP69" s="47">
        <v>0</v>
      </c>
      <c r="BQ69" s="47">
        <v>0</v>
      </c>
      <c r="BR69" s="47">
        <v>0</v>
      </c>
      <c r="BS69" s="47">
        <v>0</v>
      </c>
      <c r="BT69" s="47">
        <v>0</v>
      </c>
      <c r="BU69" s="47">
        <v>0</v>
      </c>
      <c r="BV69" s="47">
        <v>0</v>
      </c>
      <c r="BW69" s="47">
        <v>0</v>
      </c>
      <c r="BX69" s="47">
        <v>0</v>
      </c>
      <c r="BY69" s="47">
        <v>0</v>
      </c>
      <c r="BZ69" s="47">
        <v>0</v>
      </c>
      <c r="CA69" s="47">
        <v>0</v>
      </c>
      <c r="CB69" s="47">
        <v>0</v>
      </c>
      <c r="CC69" s="47">
        <v>0</v>
      </c>
      <c r="CD69" s="47">
        <v>0</v>
      </c>
      <c r="CE69" s="47">
        <v>0</v>
      </c>
      <c r="CF69" s="47">
        <v>0</v>
      </c>
      <c r="CG69" s="47">
        <v>0</v>
      </c>
      <c r="CH69" s="47">
        <v>0</v>
      </c>
      <c r="CI69" s="47">
        <v>0</v>
      </c>
      <c r="CJ69" s="47">
        <v>0</v>
      </c>
      <c r="CK69" s="47">
        <v>0</v>
      </c>
      <c r="CL69" s="47">
        <v>0</v>
      </c>
      <c r="CM69" s="47">
        <v>0</v>
      </c>
      <c r="CN69" s="47">
        <v>0</v>
      </c>
      <c r="CO69" s="47">
        <v>0</v>
      </c>
      <c r="CP69" s="47">
        <v>0</v>
      </c>
      <c r="CQ69" s="47">
        <v>0</v>
      </c>
      <c r="CR69" s="47">
        <v>0</v>
      </c>
      <c r="CS69" s="47">
        <v>0</v>
      </c>
      <c r="CT69" s="47">
        <v>0</v>
      </c>
      <c r="CU69" s="47">
        <v>0</v>
      </c>
      <c r="CV69" s="47">
        <v>0</v>
      </c>
      <c r="CW69" s="47">
        <v>0</v>
      </c>
      <c r="CX69" s="47">
        <v>0</v>
      </c>
      <c r="CY69" s="47">
        <v>0</v>
      </c>
    </row>
    <row r="70" spans="1:103" s="13" customFormat="1" ht="15.75">
      <c r="A70" s="52" t="s">
        <v>49</v>
      </c>
      <c r="B70" s="13" t="s">
        <v>16</v>
      </c>
      <c r="C70" s="9">
        <v>157</v>
      </c>
      <c r="D70" s="8">
        <v>10</v>
      </c>
      <c r="E70" s="42">
        <v>213</v>
      </c>
      <c r="F70" s="43">
        <v>6</v>
      </c>
      <c r="G70" s="43">
        <v>124</v>
      </c>
      <c r="H70" s="13">
        <v>124</v>
      </c>
      <c r="I70" s="13">
        <v>3</v>
      </c>
      <c r="J70" s="2"/>
      <c r="K70" s="6">
        <f t="shared" si="10"/>
        <v>69</v>
      </c>
      <c r="L70" s="23">
        <f t="shared" si="11"/>
        <v>10</v>
      </c>
      <c r="M70" s="54">
        <v>2</v>
      </c>
      <c r="N70" s="54">
        <v>2</v>
      </c>
      <c r="O70" s="54">
        <v>6</v>
      </c>
      <c r="P70" s="54"/>
      <c r="Q70" s="54"/>
      <c r="R70" s="54"/>
      <c r="S70" s="54"/>
      <c r="T70" s="54"/>
      <c r="U70" s="54"/>
      <c r="V70" s="54"/>
      <c r="W70" s="54"/>
      <c r="X70" s="25">
        <f t="shared" si="12"/>
        <v>54</v>
      </c>
      <c r="Y70" s="60">
        <v>6</v>
      </c>
      <c r="Z70" s="45">
        <v>3</v>
      </c>
      <c r="AA70" s="45">
        <v>1</v>
      </c>
      <c r="AB70" s="45">
        <v>4</v>
      </c>
      <c r="AC70" s="45">
        <v>4</v>
      </c>
      <c r="AD70" s="45">
        <v>4</v>
      </c>
      <c r="AE70" s="45">
        <v>6</v>
      </c>
      <c r="AF70" s="45">
        <v>8</v>
      </c>
      <c r="AG70" s="45">
        <v>8</v>
      </c>
      <c r="AH70" s="45">
        <v>0</v>
      </c>
      <c r="AI70" s="45">
        <v>10</v>
      </c>
      <c r="AJ70" s="27">
        <f t="shared" si="13"/>
        <v>0</v>
      </c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36">
        <f t="shared" si="14"/>
        <v>5</v>
      </c>
      <c r="BI70" s="51">
        <v>0</v>
      </c>
      <c r="BJ70" s="51">
        <v>0</v>
      </c>
      <c r="BK70" s="51">
        <v>0</v>
      </c>
      <c r="BL70" s="51">
        <v>0</v>
      </c>
      <c r="BM70" s="51">
        <v>0</v>
      </c>
      <c r="BN70" s="51">
        <v>1</v>
      </c>
      <c r="BO70" s="51">
        <v>0</v>
      </c>
      <c r="BP70" s="51">
        <v>0</v>
      </c>
      <c r="BQ70" s="51">
        <v>0</v>
      </c>
      <c r="BR70" s="51">
        <v>0</v>
      </c>
      <c r="BS70" s="51">
        <v>0</v>
      </c>
      <c r="BT70" s="51">
        <v>0</v>
      </c>
      <c r="BU70" s="51">
        <v>0</v>
      </c>
      <c r="BV70" s="51">
        <v>0</v>
      </c>
      <c r="BW70" s="51">
        <v>4</v>
      </c>
      <c r="BX70" s="51">
        <v>0</v>
      </c>
      <c r="BY70" s="51">
        <v>0</v>
      </c>
      <c r="BZ70" s="51">
        <v>0</v>
      </c>
      <c r="CA70" s="51">
        <v>0</v>
      </c>
      <c r="CB70" s="51">
        <v>0</v>
      </c>
      <c r="CC70" s="51">
        <v>0</v>
      </c>
      <c r="CD70" s="51">
        <v>0</v>
      </c>
      <c r="CE70" s="51">
        <v>0</v>
      </c>
      <c r="CF70" s="51">
        <v>0</v>
      </c>
      <c r="CG70" s="51">
        <v>0</v>
      </c>
      <c r="CH70" s="51">
        <v>0</v>
      </c>
      <c r="CI70" s="51">
        <v>0</v>
      </c>
      <c r="CJ70" s="51">
        <v>0</v>
      </c>
      <c r="CK70" s="51">
        <v>0</v>
      </c>
      <c r="CL70" s="51">
        <v>0</v>
      </c>
      <c r="CM70" s="51">
        <v>0</v>
      </c>
      <c r="CN70" s="51">
        <v>0</v>
      </c>
      <c r="CO70" s="51">
        <v>0</v>
      </c>
      <c r="CP70" s="51">
        <v>0</v>
      </c>
      <c r="CQ70" s="51">
        <v>0</v>
      </c>
      <c r="CR70" s="51">
        <v>0</v>
      </c>
      <c r="CS70" s="51">
        <v>0</v>
      </c>
      <c r="CT70" s="51">
        <v>0</v>
      </c>
      <c r="CU70" s="51">
        <v>0</v>
      </c>
      <c r="CV70" s="51">
        <v>0</v>
      </c>
      <c r="CW70" s="51">
        <v>0</v>
      </c>
      <c r="CX70" s="51">
        <v>0</v>
      </c>
      <c r="CY70" s="51">
        <v>0</v>
      </c>
    </row>
    <row r="71" spans="1:103" s="13" customFormat="1" ht="15.75">
      <c r="A71" s="61" t="s">
        <v>82</v>
      </c>
      <c r="B71" s="13" t="s">
        <v>8</v>
      </c>
      <c r="C71" s="9">
        <v>144</v>
      </c>
      <c r="D71" s="57">
        <v>10</v>
      </c>
      <c r="E71" s="58">
        <v>319</v>
      </c>
      <c r="F71" s="43">
        <v>15</v>
      </c>
      <c r="G71" s="43">
        <v>83</v>
      </c>
      <c r="H71" s="13">
        <v>83</v>
      </c>
      <c r="I71" s="13">
        <v>3</v>
      </c>
      <c r="J71" s="2"/>
      <c r="K71" s="6">
        <f t="shared" si="10"/>
        <v>67</v>
      </c>
      <c r="L71" s="23">
        <f t="shared" si="11"/>
        <v>11</v>
      </c>
      <c r="M71" s="54">
        <v>3</v>
      </c>
      <c r="N71" s="54">
        <v>2</v>
      </c>
      <c r="O71" s="54">
        <v>6</v>
      </c>
      <c r="P71" s="54"/>
      <c r="Q71" s="54"/>
      <c r="R71" s="54"/>
      <c r="S71" s="54"/>
      <c r="T71" s="54"/>
      <c r="U71" s="54"/>
      <c r="V71" s="54"/>
      <c r="W71" s="54"/>
      <c r="X71" s="25">
        <f t="shared" si="12"/>
        <v>56</v>
      </c>
      <c r="Y71" s="45">
        <v>6</v>
      </c>
      <c r="Z71" s="45">
        <v>3</v>
      </c>
      <c r="AA71" s="45">
        <v>1</v>
      </c>
      <c r="AB71" s="45">
        <v>4</v>
      </c>
      <c r="AC71" s="45">
        <v>4</v>
      </c>
      <c r="AD71" s="45">
        <v>4</v>
      </c>
      <c r="AE71" s="45">
        <v>0</v>
      </c>
      <c r="AF71" s="45">
        <v>8</v>
      </c>
      <c r="AG71" s="45">
        <v>18</v>
      </c>
      <c r="AH71" s="45">
        <v>8</v>
      </c>
      <c r="AI71" s="45">
        <v>0</v>
      </c>
      <c r="AJ71" s="27">
        <f t="shared" si="13"/>
        <v>0</v>
      </c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36">
        <f t="shared" si="14"/>
        <v>0</v>
      </c>
      <c r="BI71" s="51">
        <v>0</v>
      </c>
      <c r="BJ71" s="51">
        <v>0</v>
      </c>
      <c r="BK71" s="51">
        <v>0</v>
      </c>
      <c r="BL71" s="51">
        <v>0</v>
      </c>
      <c r="BM71" s="51">
        <v>0</v>
      </c>
      <c r="BN71" s="51">
        <v>0</v>
      </c>
      <c r="BO71" s="51">
        <v>0</v>
      </c>
      <c r="BP71" s="51">
        <v>0</v>
      </c>
      <c r="BQ71" s="51">
        <v>0</v>
      </c>
      <c r="BR71" s="51">
        <v>0</v>
      </c>
      <c r="BS71" s="51">
        <v>0</v>
      </c>
      <c r="BT71" s="51">
        <v>0</v>
      </c>
      <c r="BU71" s="51">
        <v>0</v>
      </c>
      <c r="BV71" s="51">
        <v>0</v>
      </c>
      <c r="BW71" s="51">
        <v>0</v>
      </c>
      <c r="BX71" s="51">
        <v>0</v>
      </c>
      <c r="BY71" s="51">
        <v>0</v>
      </c>
      <c r="BZ71" s="51">
        <v>0</v>
      </c>
      <c r="CA71" s="51">
        <v>0</v>
      </c>
      <c r="CB71" s="51">
        <v>0</v>
      </c>
      <c r="CC71" s="51">
        <v>0</v>
      </c>
      <c r="CD71" s="51">
        <v>0</v>
      </c>
      <c r="CE71" s="51">
        <v>0</v>
      </c>
      <c r="CF71" s="51">
        <v>0</v>
      </c>
      <c r="CG71" s="51">
        <v>0</v>
      </c>
      <c r="CH71" s="51">
        <v>0</v>
      </c>
      <c r="CI71" s="51">
        <v>0</v>
      </c>
      <c r="CJ71" s="51">
        <v>0</v>
      </c>
      <c r="CK71" s="51">
        <v>0</v>
      </c>
      <c r="CL71" s="51">
        <v>0</v>
      </c>
      <c r="CM71" s="51">
        <v>0</v>
      </c>
      <c r="CN71" s="51">
        <v>0</v>
      </c>
      <c r="CO71" s="51">
        <v>0</v>
      </c>
      <c r="CP71" s="51">
        <v>0</v>
      </c>
      <c r="CQ71" s="51">
        <v>0</v>
      </c>
      <c r="CR71" s="51">
        <v>0</v>
      </c>
      <c r="CS71" s="51">
        <v>0</v>
      </c>
      <c r="CT71" s="51">
        <v>0</v>
      </c>
      <c r="CU71" s="51">
        <v>0</v>
      </c>
      <c r="CV71" s="51">
        <v>0</v>
      </c>
      <c r="CW71" s="51">
        <v>0</v>
      </c>
      <c r="CX71" s="51">
        <v>0</v>
      </c>
      <c r="CY71" s="51">
        <v>0</v>
      </c>
    </row>
    <row r="72" spans="1:103" s="13" customFormat="1" ht="31.5">
      <c r="A72" s="52" t="s">
        <v>31</v>
      </c>
      <c r="B72" s="13" t="s">
        <v>6</v>
      </c>
      <c r="C72" s="8">
        <v>191</v>
      </c>
      <c r="D72" s="8">
        <v>10</v>
      </c>
      <c r="E72" s="42" t="s">
        <v>151</v>
      </c>
      <c r="F72" s="43">
        <v>9</v>
      </c>
      <c r="G72" s="43">
        <v>70</v>
      </c>
      <c r="H72" s="13">
        <v>70</v>
      </c>
      <c r="J72" s="53"/>
      <c r="K72" s="6">
        <f t="shared" si="10"/>
        <v>56</v>
      </c>
      <c r="L72" s="23">
        <f t="shared" si="11"/>
        <v>6</v>
      </c>
      <c r="M72" s="54"/>
      <c r="N72" s="54"/>
      <c r="O72" s="54">
        <v>6</v>
      </c>
      <c r="P72" s="54"/>
      <c r="Q72" s="54"/>
      <c r="R72" s="54"/>
      <c r="S72" s="54"/>
      <c r="T72" s="54"/>
      <c r="U72" s="54"/>
      <c r="V72" s="54"/>
      <c r="W72" s="54"/>
      <c r="X72" s="25">
        <f t="shared" si="12"/>
        <v>50</v>
      </c>
      <c r="Y72" s="45">
        <v>6</v>
      </c>
      <c r="Z72" s="45">
        <v>3</v>
      </c>
      <c r="AA72" s="45">
        <v>1</v>
      </c>
      <c r="AB72" s="45">
        <v>4</v>
      </c>
      <c r="AC72" s="45">
        <v>0</v>
      </c>
      <c r="AD72" s="45">
        <v>4</v>
      </c>
      <c r="AE72" s="45">
        <v>6</v>
      </c>
      <c r="AF72" s="45">
        <v>8</v>
      </c>
      <c r="AG72" s="45">
        <v>18</v>
      </c>
      <c r="AH72" s="45">
        <v>0</v>
      </c>
      <c r="AI72" s="45">
        <v>0</v>
      </c>
      <c r="AJ72" s="27">
        <f t="shared" si="13"/>
        <v>0</v>
      </c>
      <c r="AK72" s="46">
        <v>0</v>
      </c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36">
        <f t="shared" si="14"/>
        <v>0</v>
      </c>
      <c r="BI72" s="47">
        <v>0</v>
      </c>
      <c r="BJ72" s="47">
        <v>0</v>
      </c>
      <c r="BK72" s="51">
        <v>0</v>
      </c>
      <c r="BL72" s="51">
        <v>0</v>
      </c>
      <c r="BM72" s="51">
        <v>0</v>
      </c>
      <c r="BN72" s="51">
        <v>0</v>
      </c>
      <c r="BO72" s="51">
        <v>0</v>
      </c>
      <c r="BP72" s="51">
        <v>0</v>
      </c>
      <c r="BQ72" s="51">
        <v>0</v>
      </c>
      <c r="BR72" s="51">
        <v>0</v>
      </c>
      <c r="BS72" s="51">
        <v>0</v>
      </c>
      <c r="BT72" s="51">
        <v>0</v>
      </c>
      <c r="BU72" s="51">
        <v>0</v>
      </c>
      <c r="BV72" s="51">
        <v>0</v>
      </c>
      <c r="BW72" s="51">
        <v>0</v>
      </c>
      <c r="BX72" s="51">
        <v>0</v>
      </c>
      <c r="BY72" s="51">
        <v>0</v>
      </c>
      <c r="BZ72" s="51">
        <v>0</v>
      </c>
      <c r="CA72" s="51">
        <v>0</v>
      </c>
      <c r="CB72" s="51">
        <v>0</v>
      </c>
      <c r="CC72" s="51">
        <v>0</v>
      </c>
      <c r="CD72" s="51">
        <v>0</v>
      </c>
      <c r="CE72" s="51">
        <v>0</v>
      </c>
      <c r="CF72" s="51">
        <v>0</v>
      </c>
      <c r="CG72" s="51">
        <v>0</v>
      </c>
      <c r="CH72" s="51">
        <v>0</v>
      </c>
      <c r="CI72" s="51">
        <v>0</v>
      </c>
      <c r="CJ72" s="51">
        <v>0</v>
      </c>
      <c r="CK72" s="51">
        <v>0</v>
      </c>
      <c r="CL72" s="51">
        <v>0</v>
      </c>
      <c r="CM72" s="51">
        <v>0</v>
      </c>
      <c r="CN72" s="51">
        <v>0</v>
      </c>
      <c r="CO72" s="51">
        <v>0</v>
      </c>
      <c r="CP72" s="51">
        <v>0</v>
      </c>
      <c r="CQ72" s="51">
        <v>0</v>
      </c>
      <c r="CR72" s="51">
        <v>0</v>
      </c>
      <c r="CS72" s="51">
        <v>0</v>
      </c>
      <c r="CT72" s="51">
        <v>0</v>
      </c>
      <c r="CU72" s="51">
        <v>0</v>
      </c>
      <c r="CV72" s="51">
        <v>0</v>
      </c>
      <c r="CW72" s="51">
        <v>0</v>
      </c>
      <c r="CX72" s="51">
        <v>0</v>
      </c>
      <c r="CY72" s="51">
        <v>0</v>
      </c>
    </row>
    <row r="73" spans="1:103" s="13" customFormat="1" ht="31.5">
      <c r="A73" s="49" t="s">
        <v>61</v>
      </c>
      <c r="B73" s="13" t="s">
        <v>7</v>
      </c>
      <c r="C73" s="9">
        <v>249</v>
      </c>
      <c r="D73" s="8">
        <v>10</v>
      </c>
      <c r="E73" s="42" t="s">
        <v>150</v>
      </c>
      <c r="F73" s="43">
        <v>9</v>
      </c>
      <c r="G73" s="43">
        <v>105</v>
      </c>
      <c r="H73" s="13">
        <v>105</v>
      </c>
      <c r="J73" s="2"/>
      <c r="K73" s="6">
        <f t="shared" si="10"/>
        <v>55</v>
      </c>
      <c r="L73" s="23">
        <f t="shared" si="11"/>
        <v>0</v>
      </c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25">
        <f t="shared" si="12"/>
        <v>48</v>
      </c>
      <c r="Y73" s="45">
        <v>6</v>
      </c>
      <c r="Z73" s="45">
        <v>3</v>
      </c>
      <c r="AA73" s="45">
        <v>1</v>
      </c>
      <c r="AB73" s="45">
        <v>2</v>
      </c>
      <c r="AC73" s="45">
        <v>4</v>
      </c>
      <c r="AD73" s="45">
        <v>4</v>
      </c>
      <c r="AE73" s="45">
        <v>0</v>
      </c>
      <c r="AF73" s="45">
        <v>8</v>
      </c>
      <c r="AG73" s="45">
        <v>9</v>
      </c>
      <c r="AH73" s="45">
        <v>6</v>
      </c>
      <c r="AI73" s="45">
        <v>5</v>
      </c>
      <c r="AJ73" s="27">
        <f t="shared" si="13"/>
        <v>0</v>
      </c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36">
        <f t="shared" si="14"/>
        <v>7</v>
      </c>
      <c r="BI73" s="51">
        <v>0</v>
      </c>
      <c r="BJ73" s="51">
        <v>2</v>
      </c>
      <c r="BK73" s="51">
        <v>0</v>
      </c>
      <c r="BL73" s="51">
        <v>0</v>
      </c>
      <c r="BM73" s="51">
        <v>0</v>
      </c>
      <c r="BN73" s="51">
        <v>0</v>
      </c>
      <c r="BO73" s="51">
        <v>0</v>
      </c>
      <c r="BP73" s="51">
        <v>0</v>
      </c>
      <c r="BQ73" s="51">
        <v>0</v>
      </c>
      <c r="BR73" s="51">
        <v>0</v>
      </c>
      <c r="BS73" s="51">
        <v>0</v>
      </c>
      <c r="BT73" s="51">
        <v>0</v>
      </c>
      <c r="BU73" s="51">
        <v>0</v>
      </c>
      <c r="BV73" s="51">
        <v>0</v>
      </c>
      <c r="BW73" s="51">
        <v>0</v>
      </c>
      <c r="BX73" s="51">
        <v>0</v>
      </c>
      <c r="BY73" s="51">
        <v>0</v>
      </c>
      <c r="BZ73" s="51">
        <v>0</v>
      </c>
      <c r="CA73" s="51">
        <v>0</v>
      </c>
      <c r="CB73" s="51">
        <v>0</v>
      </c>
      <c r="CC73" s="51">
        <v>0</v>
      </c>
      <c r="CD73" s="51">
        <v>0</v>
      </c>
      <c r="CE73" s="51">
        <v>0</v>
      </c>
      <c r="CF73" s="51">
        <v>0</v>
      </c>
      <c r="CG73" s="51">
        <v>0</v>
      </c>
      <c r="CH73" s="51">
        <v>0</v>
      </c>
      <c r="CI73" s="51">
        <v>0</v>
      </c>
      <c r="CJ73" s="51">
        <v>0</v>
      </c>
      <c r="CK73" s="51">
        <v>0</v>
      </c>
      <c r="CL73" s="51">
        <v>0</v>
      </c>
      <c r="CM73" s="51">
        <v>0</v>
      </c>
      <c r="CN73" s="51">
        <v>0</v>
      </c>
      <c r="CO73" s="51">
        <v>0</v>
      </c>
      <c r="CP73" s="51">
        <v>0</v>
      </c>
      <c r="CQ73" s="51">
        <v>0</v>
      </c>
      <c r="CR73" s="51">
        <v>0</v>
      </c>
      <c r="CS73" s="51">
        <v>0</v>
      </c>
      <c r="CT73" s="51">
        <v>0</v>
      </c>
      <c r="CU73" s="51">
        <v>0</v>
      </c>
      <c r="CV73" s="51">
        <v>0</v>
      </c>
      <c r="CW73" s="51">
        <v>0</v>
      </c>
      <c r="CX73" s="51">
        <v>0</v>
      </c>
      <c r="CY73" s="51">
        <v>5</v>
      </c>
    </row>
    <row r="74" spans="1:103" s="13" customFormat="1" ht="31.5">
      <c r="A74" s="13" t="s">
        <v>168</v>
      </c>
      <c r="B74" s="13" t="s">
        <v>8</v>
      </c>
      <c r="C74" s="9">
        <v>178</v>
      </c>
      <c r="D74" s="9">
        <v>10</v>
      </c>
      <c r="E74" s="42" t="s">
        <v>150</v>
      </c>
      <c r="F74" s="43">
        <v>4</v>
      </c>
      <c r="G74" s="43">
        <v>67</v>
      </c>
      <c r="H74" s="13">
        <v>67</v>
      </c>
      <c r="J74" s="2"/>
      <c r="K74" s="6">
        <f t="shared" si="10"/>
        <v>51</v>
      </c>
      <c r="L74" s="23">
        <f t="shared" si="11"/>
        <v>0</v>
      </c>
      <c r="M74" s="54">
        <v>0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25">
        <f t="shared" si="12"/>
        <v>51</v>
      </c>
      <c r="Y74" s="45">
        <v>6</v>
      </c>
      <c r="Z74" s="45">
        <v>3</v>
      </c>
      <c r="AA74" s="45">
        <v>0</v>
      </c>
      <c r="AB74" s="45">
        <v>0</v>
      </c>
      <c r="AC74" s="45">
        <v>0</v>
      </c>
      <c r="AD74" s="45">
        <v>0</v>
      </c>
      <c r="AE74" s="45">
        <v>0</v>
      </c>
      <c r="AF74" s="45">
        <v>8</v>
      </c>
      <c r="AG74" s="45">
        <v>18</v>
      </c>
      <c r="AH74" s="45">
        <v>16</v>
      </c>
      <c r="AI74" s="45">
        <v>0</v>
      </c>
      <c r="AJ74" s="27">
        <f t="shared" si="13"/>
        <v>0</v>
      </c>
      <c r="AK74" s="46">
        <v>0</v>
      </c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36">
        <f t="shared" si="14"/>
        <v>0</v>
      </c>
      <c r="BI74" s="51">
        <v>0</v>
      </c>
      <c r="BJ74" s="51">
        <v>0</v>
      </c>
      <c r="BK74" s="51">
        <v>0</v>
      </c>
      <c r="BL74" s="51">
        <v>0</v>
      </c>
      <c r="BM74" s="51">
        <v>0</v>
      </c>
      <c r="BN74" s="51">
        <v>0</v>
      </c>
      <c r="BO74" s="51">
        <v>0</v>
      </c>
      <c r="BP74" s="51">
        <v>0</v>
      </c>
      <c r="BQ74" s="51">
        <v>0</v>
      </c>
      <c r="BR74" s="51">
        <v>0</v>
      </c>
      <c r="BS74" s="51">
        <v>0</v>
      </c>
      <c r="BT74" s="51">
        <v>0</v>
      </c>
      <c r="BU74" s="51">
        <v>0</v>
      </c>
      <c r="BV74" s="51">
        <v>0</v>
      </c>
      <c r="BW74" s="51">
        <v>0</v>
      </c>
      <c r="BX74" s="51">
        <v>0</v>
      </c>
      <c r="BY74" s="51">
        <v>0</v>
      </c>
      <c r="BZ74" s="51">
        <v>0</v>
      </c>
      <c r="CA74" s="51">
        <v>0</v>
      </c>
      <c r="CB74" s="51">
        <v>0</v>
      </c>
      <c r="CC74" s="51">
        <v>0</v>
      </c>
      <c r="CD74" s="51">
        <v>0</v>
      </c>
      <c r="CE74" s="51">
        <v>0</v>
      </c>
      <c r="CF74" s="51">
        <v>0</v>
      </c>
      <c r="CG74" s="51">
        <v>0</v>
      </c>
      <c r="CH74" s="51">
        <v>0</v>
      </c>
      <c r="CI74" s="51">
        <v>0</v>
      </c>
      <c r="CJ74" s="51">
        <v>0</v>
      </c>
      <c r="CK74" s="51">
        <v>0</v>
      </c>
      <c r="CL74" s="51">
        <v>0</v>
      </c>
      <c r="CM74" s="51">
        <v>0</v>
      </c>
      <c r="CN74" s="51">
        <v>0</v>
      </c>
      <c r="CO74" s="51">
        <v>0</v>
      </c>
      <c r="CP74" s="51">
        <v>0</v>
      </c>
      <c r="CQ74" s="51">
        <v>0</v>
      </c>
      <c r="CR74" s="51">
        <v>0</v>
      </c>
      <c r="CS74" s="51">
        <v>0</v>
      </c>
      <c r="CT74" s="51">
        <v>0</v>
      </c>
      <c r="CU74" s="51">
        <v>0</v>
      </c>
      <c r="CV74" s="51">
        <v>0</v>
      </c>
      <c r="CW74" s="51">
        <v>0</v>
      </c>
      <c r="CX74" s="51">
        <v>0</v>
      </c>
      <c r="CY74" s="51">
        <v>0</v>
      </c>
    </row>
    <row r="75" spans="1:103" s="13" customFormat="1" ht="15.75">
      <c r="A75" s="52" t="s">
        <v>72</v>
      </c>
      <c r="B75" s="13" t="s">
        <v>19</v>
      </c>
      <c r="C75" s="9">
        <v>185</v>
      </c>
      <c r="D75" s="8">
        <v>10</v>
      </c>
      <c r="E75" s="55">
        <v>505</v>
      </c>
      <c r="F75" s="43">
        <v>7</v>
      </c>
      <c r="G75" s="43">
        <v>48</v>
      </c>
      <c r="H75" s="13">
        <v>48</v>
      </c>
      <c r="J75" s="2"/>
      <c r="K75" s="6">
        <f t="shared" si="10"/>
        <v>45</v>
      </c>
      <c r="L75" s="23">
        <f t="shared" si="11"/>
        <v>0</v>
      </c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25">
        <f t="shared" si="12"/>
        <v>42</v>
      </c>
      <c r="Y75" s="45">
        <v>6</v>
      </c>
      <c r="Z75" s="45">
        <v>3</v>
      </c>
      <c r="AA75" s="45">
        <v>1</v>
      </c>
      <c r="AB75" s="45">
        <v>4</v>
      </c>
      <c r="AC75" s="45">
        <v>2</v>
      </c>
      <c r="AD75" s="45">
        <v>0</v>
      </c>
      <c r="AE75" s="45">
        <v>0</v>
      </c>
      <c r="AF75" s="45">
        <v>8</v>
      </c>
      <c r="AG75" s="45">
        <v>18</v>
      </c>
      <c r="AH75" s="45">
        <v>0</v>
      </c>
      <c r="AI75" s="45">
        <v>0</v>
      </c>
      <c r="AJ75" s="27">
        <f t="shared" si="13"/>
        <v>0</v>
      </c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36">
        <f t="shared" si="14"/>
        <v>3</v>
      </c>
      <c r="BI75" s="51">
        <v>0</v>
      </c>
      <c r="BJ75" s="51">
        <v>0</v>
      </c>
      <c r="BK75" s="51">
        <v>0</v>
      </c>
      <c r="BL75" s="51">
        <v>1</v>
      </c>
      <c r="BM75" s="51">
        <v>0</v>
      </c>
      <c r="BN75" s="51">
        <v>0</v>
      </c>
      <c r="BO75" s="51">
        <v>2</v>
      </c>
      <c r="BP75" s="51">
        <v>0</v>
      </c>
      <c r="BQ75" s="51">
        <v>0</v>
      </c>
      <c r="BR75" s="51">
        <v>0</v>
      </c>
      <c r="BS75" s="51">
        <v>0</v>
      </c>
      <c r="BT75" s="51">
        <v>0</v>
      </c>
      <c r="BU75" s="51">
        <v>0</v>
      </c>
      <c r="BV75" s="51">
        <v>0</v>
      </c>
      <c r="BW75" s="51">
        <v>0</v>
      </c>
      <c r="BX75" s="51">
        <v>0</v>
      </c>
      <c r="BY75" s="51">
        <v>0</v>
      </c>
      <c r="BZ75" s="51">
        <v>0</v>
      </c>
      <c r="CA75" s="51">
        <v>0</v>
      </c>
      <c r="CB75" s="51">
        <v>0</v>
      </c>
      <c r="CC75" s="51">
        <v>0</v>
      </c>
      <c r="CD75" s="51">
        <v>0</v>
      </c>
      <c r="CE75" s="51">
        <v>0</v>
      </c>
      <c r="CF75" s="51">
        <v>0</v>
      </c>
      <c r="CG75" s="51">
        <v>0</v>
      </c>
      <c r="CH75" s="51">
        <v>0</v>
      </c>
      <c r="CI75" s="51">
        <v>0</v>
      </c>
      <c r="CJ75" s="51">
        <v>0</v>
      </c>
      <c r="CK75" s="51">
        <v>0</v>
      </c>
      <c r="CL75" s="51">
        <v>0</v>
      </c>
      <c r="CM75" s="51">
        <v>0</v>
      </c>
      <c r="CN75" s="51">
        <v>0</v>
      </c>
      <c r="CO75" s="51">
        <v>0</v>
      </c>
      <c r="CP75" s="51">
        <v>0</v>
      </c>
      <c r="CQ75" s="51">
        <v>0</v>
      </c>
      <c r="CR75" s="51">
        <v>0</v>
      </c>
      <c r="CS75" s="51">
        <v>0</v>
      </c>
      <c r="CT75" s="51">
        <v>0</v>
      </c>
      <c r="CU75" s="51">
        <v>0</v>
      </c>
      <c r="CV75" s="51">
        <v>0</v>
      </c>
      <c r="CW75" s="51">
        <v>0</v>
      </c>
      <c r="CX75" s="51">
        <v>0</v>
      </c>
      <c r="CY75" s="51">
        <v>0</v>
      </c>
    </row>
    <row r="76" spans="1:103" s="13" customFormat="1" ht="15.75">
      <c r="A76" s="52" t="s">
        <v>128</v>
      </c>
      <c r="B76" s="13" t="s">
        <v>10</v>
      </c>
      <c r="C76" s="9">
        <v>38</v>
      </c>
      <c r="D76" s="8">
        <v>10</v>
      </c>
      <c r="E76" s="58">
        <v>320</v>
      </c>
      <c r="F76" s="43">
        <v>12</v>
      </c>
      <c r="G76" s="43">
        <v>8</v>
      </c>
      <c r="H76" s="13">
        <v>8</v>
      </c>
      <c r="J76" s="2"/>
      <c r="K76" s="6">
        <f t="shared" si="10"/>
        <v>45</v>
      </c>
      <c r="L76" s="23">
        <f t="shared" si="11"/>
        <v>11</v>
      </c>
      <c r="M76" s="44">
        <v>3</v>
      </c>
      <c r="N76" s="44">
        <v>2</v>
      </c>
      <c r="O76" s="44">
        <v>6</v>
      </c>
      <c r="P76" s="44"/>
      <c r="Q76" s="44"/>
      <c r="R76" s="44"/>
      <c r="S76" s="44"/>
      <c r="T76" s="44"/>
      <c r="U76" s="44"/>
      <c r="V76" s="44"/>
      <c r="W76" s="44"/>
      <c r="X76" s="25">
        <f t="shared" si="12"/>
        <v>26</v>
      </c>
      <c r="Y76" s="45">
        <v>6</v>
      </c>
      <c r="Z76" s="45">
        <v>3</v>
      </c>
      <c r="AA76" s="45">
        <v>1</v>
      </c>
      <c r="AB76" s="45">
        <v>4</v>
      </c>
      <c r="AC76" s="45">
        <v>4</v>
      </c>
      <c r="AD76" s="45">
        <v>0</v>
      </c>
      <c r="AE76" s="45">
        <v>0</v>
      </c>
      <c r="AF76" s="45">
        <v>8</v>
      </c>
      <c r="AG76" s="45">
        <v>0</v>
      </c>
      <c r="AH76" s="45">
        <v>0</v>
      </c>
      <c r="AI76" s="45">
        <v>0</v>
      </c>
      <c r="AJ76" s="27">
        <f t="shared" si="13"/>
        <v>8</v>
      </c>
      <c r="AK76" s="46"/>
      <c r="AL76" s="46">
        <v>2</v>
      </c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>
        <v>6</v>
      </c>
      <c r="BG76" s="46"/>
      <c r="BH76" s="36">
        <f t="shared" si="14"/>
        <v>0</v>
      </c>
      <c r="BI76" s="47">
        <v>0</v>
      </c>
      <c r="BJ76" s="47">
        <v>0</v>
      </c>
      <c r="BK76" s="47">
        <v>0</v>
      </c>
      <c r="BL76" s="47">
        <v>0</v>
      </c>
      <c r="BM76" s="47">
        <v>0</v>
      </c>
      <c r="BN76" s="47">
        <v>0</v>
      </c>
      <c r="BO76" s="47">
        <v>0</v>
      </c>
      <c r="BP76" s="47">
        <v>0</v>
      </c>
      <c r="BQ76" s="47">
        <v>0</v>
      </c>
      <c r="BR76" s="47">
        <v>0</v>
      </c>
      <c r="BS76" s="47">
        <v>0</v>
      </c>
      <c r="BT76" s="47">
        <v>0</v>
      </c>
      <c r="BU76" s="47">
        <v>0</v>
      </c>
      <c r="BV76" s="47">
        <v>0</v>
      </c>
      <c r="BW76" s="47">
        <v>0</v>
      </c>
      <c r="BX76" s="47">
        <v>0</v>
      </c>
      <c r="BY76" s="47">
        <v>0</v>
      </c>
      <c r="BZ76" s="47">
        <v>0</v>
      </c>
      <c r="CA76" s="47">
        <v>0</v>
      </c>
      <c r="CB76" s="47">
        <v>0</v>
      </c>
      <c r="CC76" s="47">
        <v>0</v>
      </c>
      <c r="CD76" s="47">
        <v>0</v>
      </c>
      <c r="CE76" s="47">
        <v>0</v>
      </c>
      <c r="CF76" s="47">
        <v>0</v>
      </c>
      <c r="CG76" s="47">
        <v>0</v>
      </c>
      <c r="CH76" s="47">
        <v>0</v>
      </c>
      <c r="CI76" s="47">
        <v>0</v>
      </c>
      <c r="CJ76" s="47">
        <v>0</v>
      </c>
      <c r="CK76" s="47">
        <v>0</v>
      </c>
      <c r="CL76" s="47">
        <v>0</v>
      </c>
      <c r="CM76" s="47">
        <v>0</v>
      </c>
      <c r="CN76" s="47">
        <v>0</v>
      </c>
      <c r="CO76" s="47">
        <v>0</v>
      </c>
      <c r="CP76" s="47">
        <v>0</v>
      </c>
      <c r="CQ76" s="47">
        <v>0</v>
      </c>
      <c r="CR76" s="47">
        <v>0</v>
      </c>
      <c r="CS76" s="47">
        <v>0</v>
      </c>
      <c r="CT76" s="47">
        <v>0</v>
      </c>
      <c r="CU76" s="47">
        <v>0</v>
      </c>
      <c r="CV76" s="47">
        <v>0</v>
      </c>
      <c r="CW76" s="47">
        <v>0</v>
      </c>
      <c r="CX76" s="47">
        <v>0</v>
      </c>
      <c r="CY76" s="47">
        <v>0</v>
      </c>
    </row>
    <row r="77" spans="1:103" s="13" customFormat="1" ht="31.5">
      <c r="A77" s="13" t="s">
        <v>166</v>
      </c>
      <c r="B77" s="13" t="s">
        <v>14</v>
      </c>
      <c r="C77" s="9">
        <v>171</v>
      </c>
      <c r="D77" s="9">
        <v>10</v>
      </c>
      <c r="E77" s="42" t="s">
        <v>150</v>
      </c>
      <c r="F77" s="43">
        <v>12</v>
      </c>
      <c r="G77" s="43">
        <v>91</v>
      </c>
      <c r="H77" s="13">
        <v>91</v>
      </c>
      <c r="J77" s="53"/>
      <c r="K77" s="6">
        <f t="shared" si="10"/>
        <v>44</v>
      </c>
      <c r="L77" s="23">
        <f t="shared" si="11"/>
        <v>0</v>
      </c>
      <c r="M77" s="54">
        <v>0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25">
        <f t="shared" si="12"/>
        <v>32</v>
      </c>
      <c r="Y77" s="45">
        <v>6</v>
      </c>
      <c r="Z77" s="45">
        <v>3</v>
      </c>
      <c r="AA77" s="45">
        <v>1</v>
      </c>
      <c r="AB77" s="45">
        <v>3</v>
      </c>
      <c r="AC77" s="45">
        <v>0</v>
      </c>
      <c r="AD77" s="45">
        <v>0</v>
      </c>
      <c r="AE77" s="45">
        <v>0</v>
      </c>
      <c r="AF77" s="45">
        <v>7</v>
      </c>
      <c r="AG77" s="45">
        <v>12</v>
      </c>
      <c r="AH77" s="45">
        <v>0</v>
      </c>
      <c r="AI77" s="45">
        <v>0</v>
      </c>
      <c r="AJ77" s="27">
        <f t="shared" si="13"/>
        <v>12</v>
      </c>
      <c r="AK77" s="46"/>
      <c r="AL77" s="46">
        <v>2</v>
      </c>
      <c r="AM77" s="46"/>
      <c r="AN77" s="46"/>
      <c r="AO77" s="46"/>
      <c r="AP77" s="46"/>
      <c r="AQ77" s="46">
        <v>10</v>
      </c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36">
        <f t="shared" si="14"/>
        <v>0</v>
      </c>
      <c r="BI77" s="51">
        <v>0</v>
      </c>
      <c r="BJ77" s="51">
        <v>0</v>
      </c>
      <c r="BK77" s="51">
        <v>0</v>
      </c>
      <c r="BL77" s="51">
        <v>0</v>
      </c>
      <c r="BM77" s="51">
        <v>0</v>
      </c>
      <c r="BN77" s="51">
        <v>0</v>
      </c>
      <c r="BO77" s="51">
        <v>0</v>
      </c>
      <c r="BP77" s="51">
        <v>0</v>
      </c>
      <c r="BQ77" s="51">
        <v>0</v>
      </c>
      <c r="BR77" s="51">
        <v>0</v>
      </c>
      <c r="BS77" s="51">
        <v>0</v>
      </c>
      <c r="BT77" s="51">
        <v>0</v>
      </c>
      <c r="BU77" s="51">
        <v>0</v>
      </c>
      <c r="BV77" s="51">
        <v>0</v>
      </c>
      <c r="BW77" s="51">
        <v>0</v>
      </c>
      <c r="BX77" s="51">
        <v>0</v>
      </c>
      <c r="BY77" s="51">
        <v>0</v>
      </c>
      <c r="BZ77" s="51">
        <v>0</v>
      </c>
      <c r="CA77" s="51">
        <v>0</v>
      </c>
      <c r="CB77" s="51">
        <v>0</v>
      </c>
      <c r="CC77" s="51">
        <v>0</v>
      </c>
      <c r="CD77" s="51">
        <v>0</v>
      </c>
      <c r="CE77" s="51">
        <v>0</v>
      </c>
      <c r="CF77" s="51">
        <v>0</v>
      </c>
      <c r="CG77" s="51">
        <v>0</v>
      </c>
      <c r="CH77" s="51">
        <v>0</v>
      </c>
      <c r="CI77" s="51">
        <v>0</v>
      </c>
      <c r="CJ77" s="51">
        <v>0</v>
      </c>
      <c r="CK77" s="51">
        <v>0</v>
      </c>
      <c r="CL77" s="51">
        <v>0</v>
      </c>
      <c r="CM77" s="51">
        <v>0</v>
      </c>
      <c r="CN77" s="51">
        <v>0</v>
      </c>
      <c r="CO77" s="51">
        <v>0</v>
      </c>
      <c r="CP77" s="51">
        <v>0</v>
      </c>
      <c r="CQ77" s="51">
        <v>0</v>
      </c>
      <c r="CR77" s="51">
        <v>0</v>
      </c>
      <c r="CS77" s="51">
        <v>0</v>
      </c>
      <c r="CT77" s="51">
        <v>0</v>
      </c>
      <c r="CU77" s="51">
        <v>0</v>
      </c>
      <c r="CV77" s="51">
        <v>0</v>
      </c>
      <c r="CW77" s="51">
        <v>0</v>
      </c>
      <c r="CX77" s="51">
        <v>0</v>
      </c>
      <c r="CY77" s="51">
        <v>0</v>
      </c>
    </row>
    <row r="78" spans="1:103" s="13" customFormat="1" ht="17.25" customHeight="1">
      <c r="A78" s="49" t="s">
        <v>138</v>
      </c>
      <c r="B78" s="13" t="s">
        <v>14</v>
      </c>
      <c r="C78" s="9">
        <v>79</v>
      </c>
      <c r="D78" s="8">
        <v>10</v>
      </c>
      <c r="E78" s="58">
        <v>320</v>
      </c>
      <c r="F78" s="43">
        <v>10</v>
      </c>
      <c r="G78" s="43">
        <v>28</v>
      </c>
      <c r="H78" s="13">
        <v>28</v>
      </c>
      <c r="J78" s="2"/>
      <c r="K78" s="6">
        <f t="shared" si="10"/>
        <v>44</v>
      </c>
      <c r="L78" s="23">
        <f t="shared" si="11"/>
        <v>0</v>
      </c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25">
        <f t="shared" si="12"/>
        <v>44</v>
      </c>
      <c r="Y78" s="45">
        <v>6</v>
      </c>
      <c r="Z78" s="45">
        <v>3</v>
      </c>
      <c r="AA78" s="45">
        <v>1</v>
      </c>
      <c r="AB78" s="45">
        <v>0</v>
      </c>
      <c r="AC78" s="45">
        <v>4</v>
      </c>
      <c r="AD78" s="45">
        <v>4</v>
      </c>
      <c r="AE78" s="45">
        <v>0</v>
      </c>
      <c r="AF78" s="45">
        <v>0</v>
      </c>
      <c r="AG78" s="45">
        <v>18</v>
      </c>
      <c r="AH78" s="45">
        <v>8</v>
      </c>
      <c r="AI78" s="45">
        <v>0</v>
      </c>
      <c r="AJ78" s="27">
        <f t="shared" si="13"/>
        <v>0</v>
      </c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36">
        <f t="shared" si="14"/>
        <v>0</v>
      </c>
      <c r="BI78" s="51">
        <v>0</v>
      </c>
      <c r="BJ78" s="51">
        <v>0</v>
      </c>
      <c r="BK78" s="51">
        <v>0</v>
      </c>
      <c r="BL78" s="51">
        <v>0</v>
      </c>
      <c r="BM78" s="51">
        <v>0</v>
      </c>
      <c r="BN78" s="51">
        <v>0</v>
      </c>
      <c r="BO78" s="51">
        <v>0</v>
      </c>
      <c r="BP78" s="51">
        <v>0</v>
      </c>
      <c r="BQ78" s="51">
        <v>0</v>
      </c>
      <c r="BR78" s="51">
        <v>0</v>
      </c>
      <c r="BS78" s="51">
        <v>0</v>
      </c>
      <c r="BT78" s="51">
        <v>0</v>
      </c>
      <c r="BU78" s="51">
        <v>0</v>
      </c>
      <c r="BV78" s="51">
        <v>0</v>
      </c>
      <c r="BW78" s="51">
        <v>0</v>
      </c>
      <c r="BX78" s="51">
        <v>0</v>
      </c>
      <c r="BY78" s="51">
        <v>0</v>
      </c>
      <c r="BZ78" s="51">
        <v>0</v>
      </c>
      <c r="CA78" s="51">
        <v>0</v>
      </c>
      <c r="CB78" s="51">
        <v>0</v>
      </c>
      <c r="CC78" s="51">
        <v>0</v>
      </c>
      <c r="CD78" s="51">
        <v>0</v>
      </c>
      <c r="CE78" s="51">
        <v>0</v>
      </c>
      <c r="CF78" s="51">
        <v>0</v>
      </c>
      <c r="CG78" s="51">
        <v>0</v>
      </c>
      <c r="CH78" s="51">
        <v>0</v>
      </c>
      <c r="CI78" s="51">
        <v>0</v>
      </c>
      <c r="CJ78" s="51">
        <v>0</v>
      </c>
      <c r="CK78" s="51">
        <v>0</v>
      </c>
      <c r="CL78" s="51">
        <v>0</v>
      </c>
      <c r="CM78" s="51">
        <v>0</v>
      </c>
      <c r="CN78" s="51">
        <v>0</v>
      </c>
      <c r="CO78" s="51">
        <v>0</v>
      </c>
      <c r="CP78" s="51">
        <v>0</v>
      </c>
      <c r="CQ78" s="51">
        <v>0</v>
      </c>
      <c r="CR78" s="51">
        <v>0</v>
      </c>
      <c r="CS78" s="51">
        <v>0</v>
      </c>
      <c r="CT78" s="51">
        <v>0</v>
      </c>
      <c r="CU78" s="51">
        <v>0</v>
      </c>
      <c r="CV78" s="51">
        <v>0</v>
      </c>
      <c r="CW78" s="51">
        <v>0</v>
      </c>
      <c r="CX78" s="51">
        <v>0</v>
      </c>
      <c r="CY78" s="51">
        <v>0</v>
      </c>
    </row>
    <row r="79" spans="1:103" s="13" customFormat="1" ht="31.5">
      <c r="A79" s="12" t="s">
        <v>91</v>
      </c>
      <c r="B79" s="59" t="s">
        <v>9</v>
      </c>
      <c r="C79" s="59"/>
      <c r="D79" s="11">
        <v>10</v>
      </c>
      <c r="E79" s="42" t="s">
        <v>151</v>
      </c>
      <c r="F79" s="43">
        <v>11</v>
      </c>
      <c r="G79" s="43">
        <v>87</v>
      </c>
      <c r="H79" s="13">
        <v>87</v>
      </c>
      <c r="J79" s="2"/>
      <c r="K79" s="6">
        <f t="shared" si="10"/>
        <v>40</v>
      </c>
      <c r="L79" s="23">
        <f t="shared" si="11"/>
        <v>6</v>
      </c>
      <c r="M79" s="54"/>
      <c r="N79" s="54"/>
      <c r="O79" s="54">
        <v>6</v>
      </c>
      <c r="P79" s="54"/>
      <c r="Q79" s="54"/>
      <c r="R79" s="54"/>
      <c r="S79" s="54"/>
      <c r="T79" s="54"/>
      <c r="U79" s="54"/>
      <c r="V79" s="54"/>
      <c r="W79" s="54"/>
      <c r="X79" s="25">
        <f t="shared" si="12"/>
        <v>15</v>
      </c>
      <c r="Y79" s="45">
        <v>6</v>
      </c>
      <c r="Z79" s="45">
        <v>3</v>
      </c>
      <c r="AA79" s="45">
        <v>1</v>
      </c>
      <c r="AB79" s="45">
        <v>0</v>
      </c>
      <c r="AC79" s="45">
        <v>0</v>
      </c>
      <c r="AD79" s="45">
        <v>0</v>
      </c>
      <c r="AE79" s="45">
        <v>0</v>
      </c>
      <c r="AF79" s="45">
        <v>3</v>
      </c>
      <c r="AG79" s="45">
        <v>2</v>
      </c>
      <c r="AH79" s="45">
        <v>0</v>
      </c>
      <c r="AI79" s="45">
        <v>0</v>
      </c>
      <c r="AJ79" s="27">
        <f t="shared" si="13"/>
        <v>19</v>
      </c>
      <c r="AK79" s="46"/>
      <c r="AL79" s="46">
        <v>2</v>
      </c>
      <c r="AM79" s="46"/>
      <c r="AN79" s="46"/>
      <c r="AO79" s="46">
        <v>3</v>
      </c>
      <c r="AP79" s="46">
        <v>4</v>
      </c>
      <c r="AQ79" s="46">
        <v>10</v>
      </c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36">
        <f t="shared" si="14"/>
        <v>0</v>
      </c>
      <c r="BI79" s="51">
        <v>0</v>
      </c>
      <c r="BJ79" s="51">
        <v>0</v>
      </c>
      <c r="BK79" s="51">
        <v>0</v>
      </c>
      <c r="BL79" s="51">
        <v>0</v>
      </c>
      <c r="BM79" s="51">
        <v>0</v>
      </c>
      <c r="BN79" s="51">
        <v>0</v>
      </c>
      <c r="BO79" s="51">
        <v>0</v>
      </c>
      <c r="BP79" s="51">
        <v>0</v>
      </c>
      <c r="BQ79" s="51">
        <v>0</v>
      </c>
      <c r="BR79" s="51">
        <v>0</v>
      </c>
      <c r="BS79" s="51">
        <v>0</v>
      </c>
      <c r="BT79" s="51">
        <v>0</v>
      </c>
      <c r="BU79" s="51">
        <v>0</v>
      </c>
      <c r="BV79" s="51">
        <v>0</v>
      </c>
      <c r="BW79" s="51">
        <v>0</v>
      </c>
      <c r="BX79" s="51">
        <v>0</v>
      </c>
      <c r="BY79" s="51">
        <v>0</v>
      </c>
      <c r="BZ79" s="51">
        <v>0</v>
      </c>
      <c r="CA79" s="51">
        <v>0</v>
      </c>
      <c r="CB79" s="51">
        <v>0</v>
      </c>
      <c r="CC79" s="51">
        <v>0</v>
      </c>
      <c r="CD79" s="51">
        <v>0</v>
      </c>
      <c r="CE79" s="51">
        <v>0</v>
      </c>
      <c r="CF79" s="51">
        <v>0</v>
      </c>
      <c r="CG79" s="51">
        <v>0</v>
      </c>
      <c r="CH79" s="51">
        <v>0</v>
      </c>
      <c r="CI79" s="51">
        <v>0</v>
      </c>
      <c r="CJ79" s="51">
        <v>0</v>
      </c>
      <c r="CK79" s="51">
        <v>0</v>
      </c>
      <c r="CL79" s="51">
        <v>0</v>
      </c>
      <c r="CM79" s="51">
        <v>0</v>
      </c>
      <c r="CN79" s="51">
        <v>0</v>
      </c>
      <c r="CO79" s="51">
        <v>0</v>
      </c>
      <c r="CP79" s="51">
        <v>0</v>
      </c>
      <c r="CQ79" s="51">
        <v>0</v>
      </c>
      <c r="CR79" s="51">
        <v>0</v>
      </c>
      <c r="CS79" s="51">
        <v>0</v>
      </c>
      <c r="CT79" s="51">
        <v>0</v>
      </c>
      <c r="CU79" s="51">
        <v>0</v>
      </c>
      <c r="CV79" s="51">
        <v>0</v>
      </c>
      <c r="CW79" s="51">
        <v>0</v>
      </c>
      <c r="CX79" s="51">
        <v>0</v>
      </c>
      <c r="CY79" s="51">
        <v>0</v>
      </c>
    </row>
    <row r="80" spans="1:103" s="13" customFormat="1" ht="15.75">
      <c r="A80" s="10" t="s">
        <v>67</v>
      </c>
      <c r="B80" s="13" t="s">
        <v>15</v>
      </c>
      <c r="C80" s="9" t="s">
        <v>161</v>
      </c>
      <c r="D80" s="11">
        <v>10</v>
      </c>
      <c r="E80" s="58">
        <v>224</v>
      </c>
      <c r="F80" s="43">
        <v>2</v>
      </c>
      <c r="G80" s="43">
        <v>98</v>
      </c>
      <c r="H80" s="13">
        <v>98</v>
      </c>
      <c r="J80" s="2"/>
      <c r="K80" s="6">
        <f t="shared" si="10"/>
        <v>36</v>
      </c>
      <c r="L80" s="23">
        <f t="shared" si="11"/>
        <v>0</v>
      </c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25">
        <f t="shared" si="12"/>
        <v>16</v>
      </c>
      <c r="Y80" s="45">
        <v>6</v>
      </c>
      <c r="Z80" s="45">
        <v>3</v>
      </c>
      <c r="AA80" s="45">
        <v>1</v>
      </c>
      <c r="AB80" s="45">
        <v>0</v>
      </c>
      <c r="AC80" s="45">
        <v>0</v>
      </c>
      <c r="AD80" s="45">
        <v>0</v>
      </c>
      <c r="AE80" s="45">
        <v>0</v>
      </c>
      <c r="AF80" s="45">
        <v>6</v>
      </c>
      <c r="AG80" s="45">
        <v>0</v>
      </c>
      <c r="AH80" s="45">
        <v>0</v>
      </c>
      <c r="AI80" s="45">
        <v>0</v>
      </c>
      <c r="AJ80" s="27">
        <f t="shared" si="13"/>
        <v>3</v>
      </c>
      <c r="AK80" s="46"/>
      <c r="AL80" s="46"/>
      <c r="AM80" s="46"/>
      <c r="AN80" s="46"/>
      <c r="AO80" s="46">
        <v>2</v>
      </c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>
        <v>1</v>
      </c>
      <c r="BG80" s="46"/>
      <c r="BH80" s="36">
        <f t="shared" si="14"/>
        <v>17</v>
      </c>
      <c r="BI80" s="51">
        <v>0</v>
      </c>
      <c r="BJ80" s="51">
        <v>2</v>
      </c>
      <c r="BK80" s="51">
        <v>0</v>
      </c>
      <c r="BL80" s="51">
        <v>1</v>
      </c>
      <c r="BM80" s="51">
        <v>0</v>
      </c>
      <c r="BN80" s="51">
        <v>2</v>
      </c>
      <c r="BO80" s="51">
        <v>3</v>
      </c>
      <c r="BP80" s="51">
        <v>0</v>
      </c>
      <c r="BQ80" s="51">
        <v>0</v>
      </c>
      <c r="BR80" s="51">
        <v>0</v>
      </c>
      <c r="BS80" s="51">
        <v>0</v>
      </c>
      <c r="BT80" s="51">
        <v>2</v>
      </c>
      <c r="BU80" s="51">
        <v>0</v>
      </c>
      <c r="BV80" s="51">
        <v>3</v>
      </c>
      <c r="BW80" s="51">
        <v>4</v>
      </c>
      <c r="BX80" s="51">
        <v>0</v>
      </c>
      <c r="BY80" s="51">
        <v>0</v>
      </c>
      <c r="BZ80" s="51">
        <v>0</v>
      </c>
      <c r="CA80" s="51">
        <v>0</v>
      </c>
      <c r="CB80" s="51">
        <v>0</v>
      </c>
      <c r="CC80" s="51">
        <v>0</v>
      </c>
      <c r="CD80" s="51">
        <v>0</v>
      </c>
      <c r="CE80" s="51">
        <v>0</v>
      </c>
      <c r="CF80" s="51">
        <v>0</v>
      </c>
      <c r="CG80" s="51">
        <v>0</v>
      </c>
      <c r="CH80" s="51">
        <v>0</v>
      </c>
      <c r="CI80" s="51">
        <v>0</v>
      </c>
      <c r="CJ80" s="51">
        <v>0</v>
      </c>
      <c r="CK80" s="51">
        <v>0</v>
      </c>
      <c r="CL80" s="51">
        <v>0</v>
      </c>
      <c r="CM80" s="51">
        <v>0</v>
      </c>
      <c r="CN80" s="51">
        <v>0</v>
      </c>
      <c r="CO80" s="51">
        <v>0</v>
      </c>
      <c r="CP80" s="51">
        <v>0</v>
      </c>
      <c r="CQ80" s="51">
        <v>0</v>
      </c>
      <c r="CR80" s="51">
        <v>0</v>
      </c>
      <c r="CS80" s="51">
        <v>0</v>
      </c>
      <c r="CT80" s="51">
        <v>0</v>
      </c>
      <c r="CU80" s="51">
        <v>0</v>
      </c>
      <c r="CV80" s="51">
        <v>0</v>
      </c>
      <c r="CW80" s="51">
        <v>0</v>
      </c>
      <c r="CX80" s="51">
        <v>0</v>
      </c>
      <c r="CY80" s="51">
        <v>0</v>
      </c>
    </row>
    <row r="81" spans="1:103" s="13" customFormat="1" ht="15.75">
      <c r="A81" s="52" t="s">
        <v>104</v>
      </c>
      <c r="B81" s="13" t="s">
        <v>6</v>
      </c>
      <c r="C81" s="9" t="s">
        <v>18</v>
      </c>
      <c r="D81" s="8">
        <v>10</v>
      </c>
      <c r="E81" s="42">
        <v>321</v>
      </c>
      <c r="F81" s="43">
        <v>2</v>
      </c>
      <c r="G81" s="43">
        <v>37</v>
      </c>
      <c r="H81" s="13">
        <v>37</v>
      </c>
      <c r="J81" s="2"/>
      <c r="K81" s="6">
        <f t="shared" si="10"/>
        <v>36</v>
      </c>
      <c r="L81" s="23">
        <f t="shared" si="11"/>
        <v>0</v>
      </c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25">
        <f t="shared" si="12"/>
        <v>22</v>
      </c>
      <c r="Y81" s="45">
        <v>6</v>
      </c>
      <c r="Z81" s="45">
        <v>3</v>
      </c>
      <c r="AA81" s="45">
        <v>1</v>
      </c>
      <c r="AB81" s="45">
        <v>4</v>
      </c>
      <c r="AC81" s="45">
        <v>0</v>
      </c>
      <c r="AD81" s="45">
        <v>0</v>
      </c>
      <c r="AE81" s="45">
        <v>0</v>
      </c>
      <c r="AF81" s="45">
        <v>8</v>
      </c>
      <c r="AG81" s="45">
        <v>0</v>
      </c>
      <c r="AH81" s="45">
        <v>0</v>
      </c>
      <c r="AI81" s="45">
        <v>0</v>
      </c>
      <c r="AJ81" s="27">
        <f t="shared" si="13"/>
        <v>0</v>
      </c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36">
        <f t="shared" si="14"/>
        <v>14</v>
      </c>
      <c r="BI81" s="51">
        <v>0</v>
      </c>
      <c r="BJ81" s="51">
        <v>0</v>
      </c>
      <c r="BK81" s="51">
        <v>0</v>
      </c>
      <c r="BL81" s="51">
        <v>1</v>
      </c>
      <c r="BM81" s="51">
        <v>0</v>
      </c>
      <c r="BN81" s="51">
        <v>0</v>
      </c>
      <c r="BO81" s="51">
        <v>3</v>
      </c>
      <c r="BP81" s="51">
        <v>1</v>
      </c>
      <c r="BQ81" s="51">
        <v>0</v>
      </c>
      <c r="BR81" s="51">
        <v>0</v>
      </c>
      <c r="BS81" s="51">
        <v>0</v>
      </c>
      <c r="BT81" s="51">
        <v>4</v>
      </c>
      <c r="BU81" s="51">
        <v>0</v>
      </c>
      <c r="BV81" s="51">
        <v>0</v>
      </c>
      <c r="BW81" s="51">
        <v>0</v>
      </c>
      <c r="BX81" s="51">
        <v>0</v>
      </c>
      <c r="BY81" s="51">
        <v>0</v>
      </c>
      <c r="BZ81" s="51">
        <v>0</v>
      </c>
      <c r="CA81" s="51">
        <v>0</v>
      </c>
      <c r="CB81" s="51">
        <v>0</v>
      </c>
      <c r="CC81" s="51">
        <v>0</v>
      </c>
      <c r="CD81" s="51">
        <v>0</v>
      </c>
      <c r="CE81" s="51">
        <v>0</v>
      </c>
      <c r="CF81" s="51">
        <v>0</v>
      </c>
      <c r="CG81" s="51">
        <v>0</v>
      </c>
      <c r="CH81" s="51">
        <v>0</v>
      </c>
      <c r="CI81" s="51">
        <v>0</v>
      </c>
      <c r="CJ81" s="51">
        <v>0</v>
      </c>
      <c r="CK81" s="51">
        <v>0</v>
      </c>
      <c r="CL81" s="51">
        <v>0</v>
      </c>
      <c r="CM81" s="51">
        <v>0</v>
      </c>
      <c r="CN81" s="51">
        <v>0</v>
      </c>
      <c r="CO81" s="51">
        <v>0</v>
      </c>
      <c r="CP81" s="51">
        <v>0</v>
      </c>
      <c r="CQ81" s="51">
        <v>0</v>
      </c>
      <c r="CR81" s="51">
        <v>0</v>
      </c>
      <c r="CS81" s="51">
        <v>0</v>
      </c>
      <c r="CT81" s="51">
        <v>0</v>
      </c>
      <c r="CU81" s="51">
        <v>0</v>
      </c>
      <c r="CV81" s="51">
        <v>0</v>
      </c>
      <c r="CW81" s="51">
        <v>0</v>
      </c>
      <c r="CX81" s="51">
        <v>0</v>
      </c>
      <c r="CY81" s="51">
        <v>5</v>
      </c>
    </row>
    <row r="82" spans="1:103" s="13" customFormat="1" ht="15.75">
      <c r="A82" s="52" t="s">
        <v>110</v>
      </c>
      <c r="B82" s="13" t="s">
        <v>6</v>
      </c>
      <c r="C82" s="9" t="s">
        <v>18</v>
      </c>
      <c r="D82" s="8">
        <v>10</v>
      </c>
      <c r="E82" s="55">
        <v>505</v>
      </c>
      <c r="F82" s="43">
        <v>2</v>
      </c>
      <c r="G82" s="43">
        <v>11</v>
      </c>
      <c r="H82" s="13">
        <v>11</v>
      </c>
      <c r="J82" s="2"/>
      <c r="K82" s="6">
        <f t="shared" si="10"/>
        <v>35</v>
      </c>
      <c r="L82" s="23">
        <f t="shared" si="11"/>
        <v>9</v>
      </c>
      <c r="M82" s="44">
        <v>1</v>
      </c>
      <c r="N82" s="44">
        <v>2</v>
      </c>
      <c r="O82" s="44">
        <v>6</v>
      </c>
      <c r="P82" s="44"/>
      <c r="Q82" s="44"/>
      <c r="R82" s="44"/>
      <c r="S82" s="44"/>
      <c r="T82" s="44"/>
      <c r="U82" s="44"/>
      <c r="V82" s="44"/>
      <c r="W82" s="44"/>
      <c r="X82" s="25">
        <f t="shared" si="12"/>
        <v>18</v>
      </c>
      <c r="Y82" s="45">
        <v>6</v>
      </c>
      <c r="Z82" s="45">
        <v>3</v>
      </c>
      <c r="AA82" s="45">
        <v>1</v>
      </c>
      <c r="AB82" s="45">
        <v>0</v>
      </c>
      <c r="AC82" s="45">
        <v>0</v>
      </c>
      <c r="AD82" s="45">
        <v>0</v>
      </c>
      <c r="AE82" s="45">
        <v>0</v>
      </c>
      <c r="AF82" s="45">
        <v>8</v>
      </c>
      <c r="AG82" s="45">
        <v>0</v>
      </c>
      <c r="AH82" s="45">
        <v>0</v>
      </c>
      <c r="AI82" s="45">
        <v>0</v>
      </c>
      <c r="AJ82" s="27">
        <f t="shared" si="13"/>
        <v>8</v>
      </c>
      <c r="AK82" s="46"/>
      <c r="AL82" s="46">
        <v>2</v>
      </c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>
        <v>6</v>
      </c>
      <c r="BG82" s="46"/>
      <c r="BH82" s="36">
        <f t="shared" si="14"/>
        <v>0</v>
      </c>
      <c r="BI82" s="47">
        <v>0</v>
      </c>
      <c r="BJ82" s="47">
        <v>0</v>
      </c>
      <c r="BK82" s="47">
        <v>0</v>
      </c>
      <c r="BL82" s="47">
        <v>0</v>
      </c>
      <c r="BM82" s="47">
        <v>0</v>
      </c>
      <c r="BN82" s="47">
        <v>0</v>
      </c>
      <c r="BO82" s="47">
        <v>0</v>
      </c>
      <c r="BP82" s="47">
        <v>0</v>
      </c>
      <c r="BQ82" s="47">
        <v>0</v>
      </c>
      <c r="BR82" s="47">
        <v>0</v>
      </c>
      <c r="BS82" s="47">
        <v>0</v>
      </c>
      <c r="BT82" s="47">
        <v>0</v>
      </c>
      <c r="BU82" s="47">
        <v>0</v>
      </c>
      <c r="BV82" s="47">
        <v>0</v>
      </c>
      <c r="BW82" s="47">
        <v>0</v>
      </c>
      <c r="BX82" s="47">
        <v>0</v>
      </c>
      <c r="BY82" s="47">
        <v>0</v>
      </c>
      <c r="BZ82" s="47">
        <v>0</v>
      </c>
      <c r="CA82" s="47">
        <v>0</v>
      </c>
      <c r="CB82" s="47">
        <v>0</v>
      </c>
      <c r="CC82" s="47">
        <v>0</v>
      </c>
      <c r="CD82" s="47">
        <v>0</v>
      </c>
      <c r="CE82" s="47">
        <v>0</v>
      </c>
      <c r="CF82" s="47">
        <v>0</v>
      </c>
      <c r="CG82" s="47">
        <v>0</v>
      </c>
      <c r="CH82" s="47">
        <v>0</v>
      </c>
      <c r="CI82" s="47">
        <v>0</v>
      </c>
      <c r="CJ82" s="47">
        <v>0</v>
      </c>
      <c r="CK82" s="47">
        <v>0</v>
      </c>
      <c r="CL82" s="47">
        <v>0</v>
      </c>
      <c r="CM82" s="47">
        <v>0</v>
      </c>
      <c r="CN82" s="47">
        <v>0</v>
      </c>
      <c r="CO82" s="47">
        <v>0</v>
      </c>
      <c r="CP82" s="47">
        <v>0</v>
      </c>
      <c r="CQ82" s="47">
        <v>0</v>
      </c>
      <c r="CR82" s="47">
        <v>0</v>
      </c>
      <c r="CS82" s="47">
        <v>0</v>
      </c>
      <c r="CT82" s="47">
        <v>0</v>
      </c>
      <c r="CU82" s="47">
        <v>0</v>
      </c>
      <c r="CV82" s="47">
        <v>0</v>
      </c>
      <c r="CW82" s="47">
        <v>0</v>
      </c>
      <c r="CX82" s="47">
        <v>0</v>
      </c>
      <c r="CY82" s="47">
        <v>0</v>
      </c>
    </row>
    <row r="83" spans="1:103" s="13" customFormat="1" ht="15.75">
      <c r="A83" s="52" t="s">
        <v>73</v>
      </c>
      <c r="B83" s="13" t="s">
        <v>19</v>
      </c>
      <c r="C83" s="9" t="s">
        <v>75</v>
      </c>
      <c r="D83" s="8">
        <v>10</v>
      </c>
      <c r="E83" s="58" t="s">
        <v>152</v>
      </c>
      <c r="F83" s="43">
        <v>7</v>
      </c>
      <c r="G83" s="43">
        <v>111</v>
      </c>
      <c r="H83" s="13">
        <v>111</v>
      </c>
      <c r="J83" s="2"/>
      <c r="K83" s="6">
        <f t="shared" si="10"/>
        <v>31</v>
      </c>
      <c r="L83" s="23">
        <f t="shared" si="11"/>
        <v>11</v>
      </c>
      <c r="M83" s="54">
        <v>3</v>
      </c>
      <c r="N83" s="54">
        <v>2</v>
      </c>
      <c r="O83" s="54">
        <v>6</v>
      </c>
      <c r="P83" s="54"/>
      <c r="Q83" s="54"/>
      <c r="R83" s="54"/>
      <c r="S83" s="54"/>
      <c r="T83" s="54"/>
      <c r="U83" s="54"/>
      <c r="V83" s="54"/>
      <c r="W83" s="54"/>
      <c r="X83" s="25">
        <f t="shared" si="12"/>
        <v>15</v>
      </c>
      <c r="Y83" s="45">
        <v>3</v>
      </c>
      <c r="Z83" s="45">
        <v>3</v>
      </c>
      <c r="AA83" s="45">
        <v>1</v>
      </c>
      <c r="AB83" s="45">
        <v>4</v>
      </c>
      <c r="AC83" s="45">
        <v>0</v>
      </c>
      <c r="AD83" s="45">
        <v>0</v>
      </c>
      <c r="AE83" s="45">
        <v>0</v>
      </c>
      <c r="AF83" s="45">
        <v>4</v>
      </c>
      <c r="AG83" s="45">
        <v>0</v>
      </c>
      <c r="AH83" s="45">
        <v>0</v>
      </c>
      <c r="AI83" s="45">
        <v>0</v>
      </c>
      <c r="AJ83" s="27">
        <f t="shared" si="13"/>
        <v>0</v>
      </c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36">
        <f t="shared" si="14"/>
        <v>5</v>
      </c>
      <c r="BI83" s="51">
        <v>0</v>
      </c>
      <c r="BJ83" s="51">
        <v>0</v>
      </c>
      <c r="BK83" s="51">
        <v>0</v>
      </c>
      <c r="BL83" s="51">
        <v>0</v>
      </c>
      <c r="BM83" s="51">
        <v>0</v>
      </c>
      <c r="BN83" s="51">
        <v>0</v>
      </c>
      <c r="BO83" s="51">
        <v>0</v>
      </c>
      <c r="BP83" s="51">
        <v>0</v>
      </c>
      <c r="BQ83" s="51">
        <v>0</v>
      </c>
      <c r="BR83" s="51">
        <v>0</v>
      </c>
      <c r="BS83" s="51">
        <v>0</v>
      </c>
      <c r="BT83" s="51">
        <v>0</v>
      </c>
      <c r="BU83" s="51">
        <v>0</v>
      </c>
      <c r="BV83" s="51">
        <v>0</v>
      </c>
      <c r="BW83" s="51">
        <v>0</v>
      </c>
      <c r="BX83" s="51">
        <v>0</v>
      </c>
      <c r="BY83" s="51">
        <v>0</v>
      </c>
      <c r="BZ83" s="51">
        <v>0</v>
      </c>
      <c r="CA83" s="51">
        <v>0</v>
      </c>
      <c r="CB83" s="51">
        <v>0</v>
      </c>
      <c r="CC83" s="51">
        <v>0</v>
      </c>
      <c r="CD83" s="51">
        <v>0</v>
      </c>
      <c r="CE83" s="51">
        <v>0</v>
      </c>
      <c r="CF83" s="51">
        <v>0</v>
      </c>
      <c r="CG83" s="51">
        <v>0</v>
      </c>
      <c r="CH83" s="51">
        <v>0</v>
      </c>
      <c r="CI83" s="51">
        <v>0</v>
      </c>
      <c r="CJ83" s="51">
        <v>0</v>
      </c>
      <c r="CK83" s="51">
        <v>0</v>
      </c>
      <c r="CL83" s="51">
        <v>0</v>
      </c>
      <c r="CM83" s="51">
        <v>0</v>
      </c>
      <c r="CN83" s="51">
        <v>0</v>
      </c>
      <c r="CO83" s="51">
        <v>0</v>
      </c>
      <c r="CP83" s="51">
        <v>0</v>
      </c>
      <c r="CQ83" s="51">
        <v>0</v>
      </c>
      <c r="CR83" s="51">
        <v>0</v>
      </c>
      <c r="CS83" s="51">
        <v>0</v>
      </c>
      <c r="CT83" s="51">
        <v>0</v>
      </c>
      <c r="CU83" s="51">
        <v>0</v>
      </c>
      <c r="CV83" s="51">
        <v>0</v>
      </c>
      <c r="CW83" s="51">
        <v>0</v>
      </c>
      <c r="CX83" s="51">
        <v>0</v>
      </c>
      <c r="CY83" s="51">
        <v>5</v>
      </c>
    </row>
    <row r="84" spans="1:103" s="13" customFormat="1" ht="15.75">
      <c r="A84" s="49" t="s">
        <v>136</v>
      </c>
      <c r="B84" s="13" t="s">
        <v>14</v>
      </c>
      <c r="C84" s="9">
        <v>171</v>
      </c>
      <c r="D84" s="8">
        <v>10</v>
      </c>
      <c r="E84" s="58">
        <v>224</v>
      </c>
      <c r="F84" s="43">
        <v>0</v>
      </c>
      <c r="G84" s="43">
        <v>20</v>
      </c>
      <c r="H84" s="13">
        <v>20</v>
      </c>
      <c r="J84" s="2"/>
      <c r="K84" s="6">
        <f t="shared" si="10"/>
        <v>31</v>
      </c>
      <c r="L84" s="23">
        <f t="shared" si="11"/>
        <v>9</v>
      </c>
      <c r="M84" s="44">
        <v>2</v>
      </c>
      <c r="N84" s="44">
        <v>1</v>
      </c>
      <c r="O84" s="44">
        <v>6</v>
      </c>
      <c r="P84" s="44"/>
      <c r="Q84" s="44"/>
      <c r="R84" s="44"/>
      <c r="S84" s="44"/>
      <c r="T84" s="44"/>
      <c r="U84" s="44"/>
      <c r="V84" s="44"/>
      <c r="W84" s="44"/>
      <c r="X84" s="25">
        <f t="shared" si="12"/>
        <v>22</v>
      </c>
      <c r="Y84" s="45">
        <v>6</v>
      </c>
      <c r="Z84" s="45">
        <v>3</v>
      </c>
      <c r="AA84" s="45">
        <v>1</v>
      </c>
      <c r="AB84" s="45">
        <v>4</v>
      </c>
      <c r="AC84" s="45">
        <v>0</v>
      </c>
      <c r="AD84" s="45">
        <v>0</v>
      </c>
      <c r="AE84" s="45">
        <v>0</v>
      </c>
      <c r="AF84" s="45">
        <v>8</v>
      </c>
      <c r="AG84" s="45">
        <v>0</v>
      </c>
      <c r="AH84" s="45">
        <v>0</v>
      </c>
      <c r="AI84" s="45">
        <v>0</v>
      </c>
      <c r="AJ84" s="27">
        <f t="shared" si="13"/>
        <v>0</v>
      </c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36">
        <f t="shared" si="14"/>
        <v>0</v>
      </c>
      <c r="BI84" s="47">
        <v>0</v>
      </c>
      <c r="BJ84" s="47">
        <v>0</v>
      </c>
      <c r="BK84" s="47">
        <v>0</v>
      </c>
      <c r="BL84" s="47">
        <v>0</v>
      </c>
      <c r="BM84" s="47">
        <v>0</v>
      </c>
      <c r="BN84" s="47">
        <v>0</v>
      </c>
      <c r="BO84" s="47">
        <v>0</v>
      </c>
      <c r="BP84" s="47">
        <v>0</v>
      </c>
      <c r="BQ84" s="47">
        <v>0</v>
      </c>
      <c r="BR84" s="47">
        <v>0</v>
      </c>
      <c r="BS84" s="47">
        <v>0</v>
      </c>
      <c r="BT84" s="47">
        <v>0</v>
      </c>
      <c r="BU84" s="47">
        <v>0</v>
      </c>
      <c r="BV84" s="47">
        <v>0</v>
      </c>
      <c r="BW84" s="47">
        <v>0</v>
      </c>
      <c r="BX84" s="47">
        <v>0</v>
      </c>
      <c r="BY84" s="47">
        <v>0</v>
      </c>
      <c r="BZ84" s="47">
        <v>0</v>
      </c>
      <c r="CA84" s="47">
        <v>0</v>
      </c>
      <c r="CB84" s="47">
        <v>0</v>
      </c>
      <c r="CC84" s="47">
        <v>0</v>
      </c>
      <c r="CD84" s="47">
        <v>0</v>
      </c>
      <c r="CE84" s="47">
        <v>0</v>
      </c>
      <c r="CF84" s="47">
        <v>0</v>
      </c>
      <c r="CG84" s="47">
        <v>0</v>
      </c>
      <c r="CH84" s="47">
        <v>0</v>
      </c>
      <c r="CI84" s="47">
        <v>0</v>
      </c>
      <c r="CJ84" s="47">
        <v>0</v>
      </c>
      <c r="CK84" s="47">
        <v>0</v>
      </c>
      <c r="CL84" s="47">
        <v>0</v>
      </c>
      <c r="CM84" s="47">
        <v>0</v>
      </c>
      <c r="CN84" s="47">
        <v>0</v>
      </c>
      <c r="CO84" s="47">
        <v>0</v>
      </c>
      <c r="CP84" s="47">
        <v>0</v>
      </c>
      <c r="CQ84" s="47">
        <v>0</v>
      </c>
      <c r="CR84" s="47">
        <v>0</v>
      </c>
      <c r="CS84" s="47">
        <v>0</v>
      </c>
      <c r="CT84" s="47">
        <v>0</v>
      </c>
      <c r="CU84" s="47">
        <v>0</v>
      </c>
      <c r="CV84" s="47">
        <v>0</v>
      </c>
      <c r="CW84" s="47">
        <v>0</v>
      </c>
      <c r="CX84" s="47">
        <v>0</v>
      </c>
      <c r="CY84" s="47">
        <v>0</v>
      </c>
    </row>
    <row r="85" spans="1:103" s="13" customFormat="1" ht="15.75">
      <c r="A85" s="49" t="s">
        <v>35</v>
      </c>
      <c r="B85" s="13" t="s">
        <v>11</v>
      </c>
      <c r="C85" s="9">
        <v>315</v>
      </c>
      <c r="D85" s="50">
        <v>10</v>
      </c>
      <c r="E85" s="55">
        <v>505</v>
      </c>
      <c r="F85" s="43">
        <v>3</v>
      </c>
      <c r="G85" s="43">
        <v>114</v>
      </c>
      <c r="H85" s="13">
        <v>114</v>
      </c>
      <c r="J85" s="2"/>
      <c r="K85" s="6">
        <f t="shared" si="10"/>
        <v>29</v>
      </c>
      <c r="L85" s="23">
        <f t="shared" si="11"/>
        <v>9</v>
      </c>
      <c r="M85" s="54">
        <v>1</v>
      </c>
      <c r="N85" s="54">
        <v>2</v>
      </c>
      <c r="O85" s="54">
        <v>6</v>
      </c>
      <c r="P85" s="54"/>
      <c r="Q85" s="54"/>
      <c r="R85" s="54"/>
      <c r="S85" s="54"/>
      <c r="T85" s="54"/>
      <c r="U85" s="54"/>
      <c r="V85" s="54"/>
      <c r="W85" s="54"/>
      <c r="X85" s="25">
        <f t="shared" si="12"/>
        <v>19</v>
      </c>
      <c r="Y85" s="45">
        <v>3</v>
      </c>
      <c r="Z85" s="45">
        <v>3</v>
      </c>
      <c r="AA85" s="45">
        <v>1</v>
      </c>
      <c r="AB85" s="45">
        <v>4</v>
      </c>
      <c r="AC85" s="45">
        <v>0</v>
      </c>
      <c r="AD85" s="45">
        <v>0</v>
      </c>
      <c r="AE85" s="45">
        <v>0</v>
      </c>
      <c r="AF85" s="45">
        <v>8</v>
      </c>
      <c r="AG85" s="45">
        <v>0</v>
      </c>
      <c r="AH85" s="45">
        <v>0</v>
      </c>
      <c r="AI85" s="45">
        <v>0</v>
      </c>
      <c r="AJ85" s="27">
        <f t="shared" si="13"/>
        <v>1</v>
      </c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>
        <v>1</v>
      </c>
      <c r="BB85" s="46"/>
      <c r="BC85" s="46"/>
      <c r="BD85" s="46"/>
      <c r="BE85" s="46"/>
      <c r="BF85" s="46"/>
      <c r="BG85" s="46"/>
      <c r="BH85" s="36">
        <f t="shared" si="14"/>
        <v>0</v>
      </c>
      <c r="BI85" s="51">
        <v>0</v>
      </c>
      <c r="BJ85" s="51">
        <v>0</v>
      </c>
      <c r="BK85" s="51">
        <v>0</v>
      </c>
      <c r="BL85" s="51">
        <v>0</v>
      </c>
      <c r="BM85" s="51">
        <v>0</v>
      </c>
      <c r="BN85" s="51">
        <v>0</v>
      </c>
      <c r="BO85" s="51">
        <v>0</v>
      </c>
      <c r="BP85" s="51">
        <v>0</v>
      </c>
      <c r="BQ85" s="51">
        <v>0</v>
      </c>
      <c r="BR85" s="51">
        <v>0</v>
      </c>
      <c r="BS85" s="51">
        <v>0</v>
      </c>
      <c r="BT85" s="51">
        <v>0</v>
      </c>
      <c r="BU85" s="51">
        <v>0</v>
      </c>
      <c r="BV85" s="51">
        <v>0</v>
      </c>
      <c r="BW85" s="51">
        <v>0</v>
      </c>
      <c r="BX85" s="51">
        <v>0</v>
      </c>
      <c r="BY85" s="51">
        <v>0</v>
      </c>
      <c r="BZ85" s="51">
        <v>0</v>
      </c>
      <c r="CA85" s="51">
        <v>0</v>
      </c>
      <c r="CB85" s="51">
        <v>0</v>
      </c>
      <c r="CC85" s="51">
        <v>0</v>
      </c>
      <c r="CD85" s="51">
        <v>0</v>
      </c>
      <c r="CE85" s="51">
        <v>0</v>
      </c>
      <c r="CF85" s="51">
        <v>0</v>
      </c>
      <c r="CG85" s="51">
        <v>0</v>
      </c>
      <c r="CH85" s="51">
        <v>0</v>
      </c>
      <c r="CI85" s="51">
        <v>0</v>
      </c>
      <c r="CJ85" s="51">
        <v>0</v>
      </c>
      <c r="CK85" s="51">
        <v>0</v>
      </c>
      <c r="CL85" s="51">
        <v>0</v>
      </c>
      <c r="CM85" s="51">
        <v>0</v>
      </c>
      <c r="CN85" s="51">
        <v>0</v>
      </c>
      <c r="CO85" s="51">
        <v>0</v>
      </c>
      <c r="CP85" s="51">
        <v>0</v>
      </c>
      <c r="CQ85" s="51">
        <v>0</v>
      </c>
      <c r="CR85" s="51">
        <v>0</v>
      </c>
      <c r="CS85" s="51">
        <v>0</v>
      </c>
      <c r="CT85" s="51">
        <v>0</v>
      </c>
      <c r="CU85" s="51">
        <v>0</v>
      </c>
      <c r="CV85" s="51">
        <v>0</v>
      </c>
      <c r="CW85" s="51">
        <v>0</v>
      </c>
      <c r="CX85" s="51">
        <v>0</v>
      </c>
      <c r="CY85" s="51">
        <v>0</v>
      </c>
    </row>
    <row r="86" spans="1:103" s="13" customFormat="1" ht="14.25" customHeight="1">
      <c r="A86" s="61" t="s">
        <v>84</v>
      </c>
      <c r="B86" s="13" t="s">
        <v>8</v>
      </c>
      <c r="C86" s="9" t="s">
        <v>24</v>
      </c>
      <c r="D86" s="57">
        <v>10</v>
      </c>
      <c r="E86" s="42">
        <v>321</v>
      </c>
      <c r="F86" s="43">
        <v>8</v>
      </c>
      <c r="G86" s="43">
        <v>39</v>
      </c>
      <c r="H86" s="13">
        <v>39</v>
      </c>
      <c r="J86" s="2"/>
      <c r="K86" s="6">
        <f t="shared" si="10"/>
        <v>29</v>
      </c>
      <c r="L86" s="23">
        <f t="shared" si="11"/>
        <v>8</v>
      </c>
      <c r="M86" s="44"/>
      <c r="N86" s="44">
        <v>2</v>
      </c>
      <c r="O86" s="44">
        <v>6</v>
      </c>
      <c r="P86" s="44"/>
      <c r="Q86" s="44"/>
      <c r="R86" s="44"/>
      <c r="S86" s="44"/>
      <c r="T86" s="44"/>
      <c r="U86" s="44"/>
      <c r="V86" s="44"/>
      <c r="W86" s="44"/>
      <c r="X86" s="25">
        <f t="shared" si="12"/>
        <v>14</v>
      </c>
      <c r="Y86" s="45">
        <v>6</v>
      </c>
      <c r="Z86" s="45">
        <v>3</v>
      </c>
      <c r="AA86" s="45">
        <v>1</v>
      </c>
      <c r="AB86" s="45">
        <v>0</v>
      </c>
      <c r="AC86" s="45">
        <v>0</v>
      </c>
      <c r="AD86" s="45">
        <v>0</v>
      </c>
      <c r="AE86" s="45">
        <v>0</v>
      </c>
      <c r="AF86" s="45">
        <v>4</v>
      </c>
      <c r="AG86" s="45">
        <v>0</v>
      </c>
      <c r="AH86" s="45">
        <v>0</v>
      </c>
      <c r="AI86" s="45">
        <v>0</v>
      </c>
      <c r="AJ86" s="27">
        <f t="shared" si="13"/>
        <v>7</v>
      </c>
      <c r="AK86" s="46"/>
      <c r="AL86" s="46">
        <v>1</v>
      </c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>
        <v>6</v>
      </c>
      <c r="BG86" s="46"/>
      <c r="BH86" s="36">
        <f t="shared" si="14"/>
        <v>0</v>
      </c>
      <c r="BI86" s="51">
        <v>0</v>
      </c>
      <c r="BJ86" s="51">
        <v>0</v>
      </c>
      <c r="BK86" s="51">
        <v>0</v>
      </c>
      <c r="BL86" s="51">
        <v>0</v>
      </c>
      <c r="BM86" s="51">
        <v>0</v>
      </c>
      <c r="BN86" s="51">
        <v>0</v>
      </c>
      <c r="BO86" s="51">
        <v>0</v>
      </c>
      <c r="BP86" s="51">
        <v>0</v>
      </c>
      <c r="BQ86" s="51">
        <v>0</v>
      </c>
      <c r="BR86" s="51">
        <v>0</v>
      </c>
      <c r="BS86" s="51">
        <v>0</v>
      </c>
      <c r="BT86" s="51">
        <v>0</v>
      </c>
      <c r="BU86" s="51">
        <v>0</v>
      </c>
      <c r="BV86" s="51">
        <v>0</v>
      </c>
      <c r="BW86" s="51">
        <v>0</v>
      </c>
      <c r="BX86" s="51">
        <v>0</v>
      </c>
      <c r="BY86" s="51">
        <v>0</v>
      </c>
      <c r="BZ86" s="51">
        <v>0</v>
      </c>
      <c r="CA86" s="51">
        <v>0</v>
      </c>
      <c r="CB86" s="51">
        <v>0</v>
      </c>
      <c r="CC86" s="51">
        <v>0</v>
      </c>
      <c r="CD86" s="51">
        <v>0</v>
      </c>
      <c r="CE86" s="51">
        <v>0</v>
      </c>
      <c r="CF86" s="51">
        <v>0</v>
      </c>
      <c r="CG86" s="51">
        <v>0</v>
      </c>
      <c r="CH86" s="51">
        <v>0</v>
      </c>
      <c r="CI86" s="51">
        <v>0</v>
      </c>
      <c r="CJ86" s="51">
        <v>0</v>
      </c>
      <c r="CK86" s="51">
        <v>0</v>
      </c>
      <c r="CL86" s="51">
        <v>0</v>
      </c>
      <c r="CM86" s="51">
        <v>0</v>
      </c>
      <c r="CN86" s="51">
        <v>0</v>
      </c>
      <c r="CO86" s="51">
        <v>0</v>
      </c>
      <c r="CP86" s="51">
        <v>0</v>
      </c>
      <c r="CQ86" s="51">
        <v>0</v>
      </c>
      <c r="CR86" s="51">
        <v>0</v>
      </c>
      <c r="CS86" s="51">
        <v>0</v>
      </c>
      <c r="CT86" s="51">
        <v>0</v>
      </c>
      <c r="CU86" s="51">
        <v>0</v>
      </c>
      <c r="CV86" s="51">
        <v>0</v>
      </c>
      <c r="CW86" s="51">
        <v>0</v>
      </c>
      <c r="CX86" s="51">
        <v>0</v>
      </c>
      <c r="CY86" s="51">
        <v>0</v>
      </c>
    </row>
    <row r="87" spans="1:103" s="13" customFormat="1" ht="15.75">
      <c r="A87" s="49" t="s">
        <v>137</v>
      </c>
      <c r="B87" s="13" t="s">
        <v>14</v>
      </c>
      <c r="C87" s="9">
        <v>79</v>
      </c>
      <c r="D87" s="8">
        <v>10</v>
      </c>
      <c r="E87" s="58">
        <v>319</v>
      </c>
      <c r="F87" s="43">
        <v>14</v>
      </c>
      <c r="G87" s="43">
        <v>123</v>
      </c>
      <c r="H87" s="13">
        <v>123</v>
      </c>
      <c r="J87" s="2"/>
      <c r="K87" s="6">
        <f t="shared" si="10"/>
        <v>27</v>
      </c>
      <c r="L87" s="23">
        <f t="shared" si="11"/>
        <v>0</v>
      </c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34">
        <f t="shared" si="12"/>
        <v>27</v>
      </c>
      <c r="Y87" s="45">
        <v>6</v>
      </c>
      <c r="Z87" s="45">
        <v>3</v>
      </c>
      <c r="AA87" s="45">
        <v>0</v>
      </c>
      <c r="AB87" s="45">
        <v>4</v>
      </c>
      <c r="AC87" s="45">
        <v>2</v>
      </c>
      <c r="AD87" s="45">
        <v>4</v>
      </c>
      <c r="AE87" s="45">
        <v>0</v>
      </c>
      <c r="AF87" s="45">
        <v>8</v>
      </c>
      <c r="AG87" s="45">
        <v>0</v>
      </c>
      <c r="AH87" s="45">
        <v>0</v>
      </c>
      <c r="AI87" s="45">
        <v>0</v>
      </c>
      <c r="AJ87" s="27">
        <f t="shared" si="13"/>
        <v>0</v>
      </c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36">
        <f t="shared" si="14"/>
        <v>0</v>
      </c>
      <c r="BI87" s="51">
        <v>0</v>
      </c>
      <c r="BJ87" s="51">
        <v>0</v>
      </c>
      <c r="BK87" s="51">
        <v>0</v>
      </c>
      <c r="BL87" s="51">
        <v>0</v>
      </c>
      <c r="BM87" s="51">
        <v>0</v>
      </c>
      <c r="BN87" s="51">
        <v>0</v>
      </c>
      <c r="BO87" s="51">
        <v>0</v>
      </c>
      <c r="BP87" s="51">
        <v>0</v>
      </c>
      <c r="BQ87" s="51">
        <v>0</v>
      </c>
      <c r="BR87" s="51">
        <v>0</v>
      </c>
      <c r="BS87" s="51">
        <v>0</v>
      </c>
      <c r="BT87" s="51">
        <v>0</v>
      </c>
      <c r="BU87" s="51">
        <v>0</v>
      </c>
      <c r="BV87" s="51">
        <v>0</v>
      </c>
      <c r="BW87" s="51">
        <v>0</v>
      </c>
      <c r="BX87" s="51">
        <v>0</v>
      </c>
      <c r="BY87" s="51">
        <v>0</v>
      </c>
      <c r="BZ87" s="51">
        <v>0</v>
      </c>
      <c r="CA87" s="51">
        <v>0</v>
      </c>
      <c r="CB87" s="51">
        <v>0</v>
      </c>
      <c r="CC87" s="51">
        <v>0</v>
      </c>
      <c r="CD87" s="51">
        <v>0</v>
      </c>
      <c r="CE87" s="51">
        <v>0</v>
      </c>
      <c r="CF87" s="51">
        <v>0</v>
      </c>
      <c r="CG87" s="51">
        <v>0</v>
      </c>
      <c r="CH87" s="51">
        <v>0</v>
      </c>
      <c r="CI87" s="51">
        <v>0</v>
      </c>
      <c r="CJ87" s="51">
        <v>0</v>
      </c>
      <c r="CK87" s="51">
        <v>0</v>
      </c>
      <c r="CL87" s="51">
        <v>0</v>
      </c>
      <c r="CM87" s="51">
        <v>0</v>
      </c>
      <c r="CN87" s="51">
        <v>0</v>
      </c>
      <c r="CO87" s="51">
        <v>0</v>
      </c>
      <c r="CP87" s="51">
        <v>0</v>
      </c>
      <c r="CQ87" s="51">
        <v>0</v>
      </c>
      <c r="CR87" s="51">
        <v>0</v>
      </c>
      <c r="CS87" s="51">
        <v>0</v>
      </c>
      <c r="CT87" s="51">
        <v>0</v>
      </c>
      <c r="CU87" s="51">
        <v>0</v>
      </c>
      <c r="CV87" s="51">
        <v>0</v>
      </c>
      <c r="CW87" s="51">
        <v>0</v>
      </c>
      <c r="CX87" s="51">
        <v>0</v>
      </c>
      <c r="CY87" s="51">
        <v>0</v>
      </c>
    </row>
    <row r="88" spans="1:103" s="13" customFormat="1" ht="15.75">
      <c r="A88" s="10" t="s">
        <v>68</v>
      </c>
      <c r="B88" s="13" t="s">
        <v>15</v>
      </c>
      <c r="C88" s="9" t="s">
        <v>69</v>
      </c>
      <c r="D88" s="11">
        <v>10</v>
      </c>
      <c r="E88" s="58">
        <v>320</v>
      </c>
      <c r="F88" s="43">
        <v>3</v>
      </c>
      <c r="G88" s="43">
        <v>12</v>
      </c>
      <c r="H88" s="13">
        <v>12</v>
      </c>
      <c r="J88" s="2"/>
      <c r="K88" s="6">
        <f t="shared" si="10"/>
        <v>27</v>
      </c>
      <c r="L88" s="23">
        <f t="shared" si="11"/>
        <v>0</v>
      </c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25">
        <f t="shared" si="12"/>
        <v>14</v>
      </c>
      <c r="Y88" s="45">
        <v>6</v>
      </c>
      <c r="Z88" s="45">
        <v>3</v>
      </c>
      <c r="AA88" s="45">
        <v>1</v>
      </c>
      <c r="AB88" s="45">
        <v>0</v>
      </c>
      <c r="AC88" s="45">
        <v>0</v>
      </c>
      <c r="AD88" s="45">
        <v>0</v>
      </c>
      <c r="AE88" s="45">
        <v>0</v>
      </c>
      <c r="AF88" s="45">
        <v>4</v>
      </c>
      <c r="AG88" s="45">
        <v>0</v>
      </c>
      <c r="AH88" s="45">
        <v>0</v>
      </c>
      <c r="AI88" s="45">
        <v>0</v>
      </c>
      <c r="AJ88" s="27">
        <f t="shared" si="13"/>
        <v>0</v>
      </c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36">
        <f t="shared" si="14"/>
        <v>13</v>
      </c>
      <c r="BI88" s="47">
        <v>0</v>
      </c>
      <c r="BJ88" s="47">
        <v>0</v>
      </c>
      <c r="BK88" s="47">
        <v>0</v>
      </c>
      <c r="BL88" s="47">
        <v>0</v>
      </c>
      <c r="BM88" s="47">
        <v>0</v>
      </c>
      <c r="BN88" s="47">
        <v>0</v>
      </c>
      <c r="BO88" s="47">
        <v>0</v>
      </c>
      <c r="BP88" s="47">
        <v>0</v>
      </c>
      <c r="BQ88" s="47">
        <v>0</v>
      </c>
      <c r="BR88" s="47">
        <v>0</v>
      </c>
      <c r="BS88" s="47">
        <v>0</v>
      </c>
      <c r="BT88" s="47">
        <v>0</v>
      </c>
      <c r="BU88" s="47">
        <v>0</v>
      </c>
      <c r="BV88" s="47">
        <v>0</v>
      </c>
      <c r="BW88" s="47">
        <v>0</v>
      </c>
      <c r="BX88" s="47">
        <v>0</v>
      </c>
      <c r="BY88" s="47">
        <v>0</v>
      </c>
      <c r="BZ88" s="47">
        <v>2</v>
      </c>
      <c r="CA88" s="47">
        <v>2</v>
      </c>
      <c r="CB88" s="47">
        <v>4</v>
      </c>
      <c r="CC88" s="47">
        <v>0</v>
      </c>
      <c r="CD88" s="47">
        <v>0</v>
      </c>
      <c r="CE88" s="47">
        <v>0</v>
      </c>
      <c r="CF88" s="47">
        <v>0</v>
      </c>
      <c r="CG88" s="47">
        <v>0</v>
      </c>
      <c r="CH88" s="47">
        <v>0</v>
      </c>
      <c r="CI88" s="47">
        <v>0</v>
      </c>
      <c r="CJ88" s="47">
        <v>0</v>
      </c>
      <c r="CK88" s="47">
        <v>0</v>
      </c>
      <c r="CL88" s="47">
        <v>0</v>
      </c>
      <c r="CM88" s="47">
        <v>0</v>
      </c>
      <c r="CN88" s="47">
        <v>0</v>
      </c>
      <c r="CO88" s="47">
        <v>0</v>
      </c>
      <c r="CP88" s="47">
        <v>0</v>
      </c>
      <c r="CQ88" s="47">
        <v>0</v>
      </c>
      <c r="CR88" s="47">
        <v>0</v>
      </c>
      <c r="CS88" s="47">
        <v>0</v>
      </c>
      <c r="CT88" s="47">
        <v>0</v>
      </c>
      <c r="CU88" s="47">
        <v>0</v>
      </c>
      <c r="CV88" s="47">
        <v>0</v>
      </c>
      <c r="CW88" s="47">
        <v>0</v>
      </c>
      <c r="CX88" s="47">
        <v>0</v>
      </c>
      <c r="CY88" s="47">
        <v>5</v>
      </c>
    </row>
    <row r="89" spans="1:103" s="13" customFormat="1" ht="15.75">
      <c r="A89" s="52" t="s">
        <v>108</v>
      </c>
      <c r="B89" s="13" t="s">
        <v>6</v>
      </c>
      <c r="C89" s="8">
        <v>191</v>
      </c>
      <c r="D89" s="8">
        <v>10</v>
      </c>
      <c r="E89" s="58">
        <v>224</v>
      </c>
      <c r="F89" s="43">
        <v>9</v>
      </c>
      <c r="G89" s="43">
        <v>96</v>
      </c>
      <c r="H89" s="13">
        <v>96</v>
      </c>
      <c r="J89" s="2"/>
      <c r="K89" s="6">
        <f t="shared" si="10"/>
        <v>24</v>
      </c>
      <c r="L89" s="23">
        <f t="shared" si="11"/>
        <v>9</v>
      </c>
      <c r="M89" s="54">
        <v>1</v>
      </c>
      <c r="N89" s="54">
        <v>2</v>
      </c>
      <c r="O89" s="54">
        <v>6</v>
      </c>
      <c r="P89" s="54"/>
      <c r="Q89" s="54"/>
      <c r="R89" s="54"/>
      <c r="S89" s="54"/>
      <c r="T89" s="54"/>
      <c r="U89" s="54"/>
      <c r="V89" s="54"/>
      <c r="W89" s="54"/>
      <c r="X89" s="25">
        <f t="shared" si="12"/>
        <v>10</v>
      </c>
      <c r="Y89" s="45">
        <v>6</v>
      </c>
      <c r="Z89" s="45">
        <v>3</v>
      </c>
      <c r="AA89" s="45">
        <v>1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27">
        <f t="shared" si="13"/>
        <v>2</v>
      </c>
      <c r="AK89" s="46"/>
      <c r="AL89" s="46">
        <v>2</v>
      </c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36">
        <f t="shared" si="14"/>
        <v>3</v>
      </c>
      <c r="BI89" s="51">
        <v>0</v>
      </c>
      <c r="BJ89" s="51">
        <v>0</v>
      </c>
      <c r="BK89" s="51">
        <v>0</v>
      </c>
      <c r="BL89" s="51">
        <v>0</v>
      </c>
      <c r="BM89" s="51">
        <v>0</v>
      </c>
      <c r="BN89" s="51">
        <v>0</v>
      </c>
      <c r="BO89" s="51">
        <v>0</v>
      </c>
      <c r="BP89" s="51">
        <v>0</v>
      </c>
      <c r="BQ89" s="51">
        <v>0</v>
      </c>
      <c r="BR89" s="51">
        <v>0</v>
      </c>
      <c r="BS89" s="51">
        <v>0</v>
      </c>
      <c r="BT89" s="51">
        <v>0</v>
      </c>
      <c r="BU89" s="51">
        <v>0</v>
      </c>
      <c r="BV89" s="51">
        <v>0</v>
      </c>
      <c r="BW89" s="51">
        <v>0</v>
      </c>
      <c r="BX89" s="51">
        <v>0</v>
      </c>
      <c r="BY89" s="51">
        <v>0</v>
      </c>
      <c r="BZ89" s="51">
        <v>0</v>
      </c>
      <c r="CA89" s="51">
        <v>0</v>
      </c>
      <c r="CB89" s="51">
        <v>0</v>
      </c>
      <c r="CC89" s="51">
        <v>0</v>
      </c>
      <c r="CD89" s="51">
        <v>0</v>
      </c>
      <c r="CE89" s="51">
        <v>0</v>
      </c>
      <c r="CF89" s="51">
        <v>0</v>
      </c>
      <c r="CG89" s="51">
        <v>0</v>
      </c>
      <c r="CH89" s="51">
        <v>0</v>
      </c>
      <c r="CI89" s="51">
        <v>0</v>
      </c>
      <c r="CJ89" s="51">
        <v>0</v>
      </c>
      <c r="CK89" s="51">
        <v>0</v>
      </c>
      <c r="CL89" s="51">
        <v>0</v>
      </c>
      <c r="CM89" s="51">
        <v>0</v>
      </c>
      <c r="CN89" s="51">
        <v>0</v>
      </c>
      <c r="CO89" s="51">
        <v>0</v>
      </c>
      <c r="CP89" s="51">
        <v>0</v>
      </c>
      <c r="CQ89" s="51">
        <v>0</v>
      </c>
      <c r="CR89" s="51">
        <v>0</v>
      </c>
      <c r="CS89" s="51">
        <v>0</v>
      </c>
      <c r="CT89" s="51">
        <v>0</v>
      </c>
      <c r="CU89" s="51">
        <v>0</v>
      </c>
      <c r="CV89" s="51">
        <v>0</v>
      </c>
      <c r="CW89" s="51">
        <v>0</v>
      </c>
      <c r="CX89" s="51">
        <v>0</v>
      </c>
      <c r="CY89" s="51">
        <v>3</v>
      </c>
    </row>
    <row r="90" spans="1:103" s="13" customFormat="1" ht="15.75">
      <c r="A90" s="13" t="s">
        <v>146</v>
      </c>
      <c r="B90" s="13" t="s">
        <v>11</v>
      </c>
      <c r="C90" s="9">
        <v>237</v>
      </c>
      <c r="D90" s="9">
        <v>10</v>
      </c>
      <c r="E90" s="58">
        <v>224</v>
      </c>
      <c r="F90" s="43">
        <v>3</v>
      </c>
      <c r="G90" s="43">
        <v>64</v>
      </c>
      <c r="H90" s="13">
        <v>64</v>
      </c>
      <c r="J90" s="2"/>
      <c r="K90" s="6">
        <f t="shared" si="10"/>
        <v>24</v>
      </c>
      <c r="L90" s="23">
        <f t="shared" si="11"/>
        <v>0</v>
      </c>
      <c r="M90" s="54">
        <v>0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25">
        <f t="shared" si="12"/>
        <v>22</v>
      </c>
      <c r="Y90" s="45">
        <v>6</v>
      </c>
      <c r="Z90" s="45">
        <v>3</v>
      </c>
      <c r="AA90" s="45">
        <v>1</v>
      </c>
      <c r="AB90" s="45">
        <v>2</v>
      </c>
      <c r="AC90" s="45">
        <v>2</v>
      </c>
      <c r="AD90" s="45">
        <v>0</v>
      </c>
      <c r="AE90" s="45">
        <v>0</v>
      </c>
      <c r="AF90" s="45">
        <v>8</v>
      </c>
      <c r="AG90" s="45">
        <v>0</v>
      </c>
      <c r="AH90" s="45">
        <v>0</v>
      </c>
      <c r="AI90" s="45">
        <v>0</v>
      </c>
      <c r="AJ90" s="27">
        <f t="shared" si="13"/>
        <v>2</v>
      </c>
      <c r="AK90" s="46"/>
      <c r="AL90" s="46">
        <v>2</v>
      </c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36">
        <f t="shared" si="14"/>
        <v>0</v>
      </c>
      <c r="BI90" s="51">
        <v>0</v>
      </c>
      <c r="BJ90" s="51">
        <v>0</v>
      </c>
      <c r="BK90" s="51">
        <v>0</v>
      </c>
      <c r="BL90" s="51">
        <v>0</v>
      </c>
      <c r="BM90" s="51">
        <v>0</v>
      </c>
      <c r="BN90" s="51">
        <v>0</v>
      </c>
      <c r="BO90" s="51">
        <v>0</v>
      </c>
      <c r="BP90" s="51">
        <v>0</v>
      </c>
      <c r="BQ90" s="51">
        <v>0</v>
      </c>
      <c r="BR90" s="51">
        <v>0</v>
      </c>
      <c r="BS90" s="51">
        <v>0</v>
      </c>
      <c r="BT90" s="51">
        <v>0</v>
      </c>
      <c r="BU90" s="51">
        <v>0</v>
      </c>
      <c r="BV90" s="51">
        <v>0</v>
      </c>
      <c r="BW90" s="51">
        <v>0</v>
      </c>
      <c r="BX90" s="51">
        <v>0</v>
      </c>
      <c r="BY90" s="51">
        <v>0</v>
      </c>
      <c r="BZ90" s="51">
        <v>0</v>
      </c>
      <c r="CA90" s="51">
        <v>0</v>
      </c>
      <c r="CB90" s="51">
        <v>0</v>
      </c>
      <c r="CC90" s="51">
        <v>0</v>
      </c>
      <c r="CD90" s="51">
        <v>0</v>
      </c>
      <c r="CE90" s="51">
        <v>0</v>
      </c>
      <c r="CF90" s="51">
        <v>0</v>
      </c>
      <c r="CG90" s="51">
        <v>0</v>
      </c>
      <c r="CH90" s="51">
        <v>0</v>
      </c>
      <c r="CI90" s="51">
        <v>0</v>
      </c>
      <c r="CJ90" s="51">
        <v>0</v>
      </c>
      <c r="CK90" s="51">
        <v>0</v>
      </c>
      <c r="CL90" s="51">
        <v>0</v>
      </c>
      <c r="CM90" s="51">
        <v>0</v>
      </c>
      <c r="CN90" s="51">
        <v>0</v>
      </c>
      <c r="CO90" s="51">
        <v>0</v>
      </c>
      <c r="CP90" s="51">
        <v>0</v>
      </c>
      <c r="CQ90" s="51">
        <v>0</v>
      </c>
      <c r="CR90" s="51">
        <v>0</v>
      </c>
      <c r="CS90" s="51">
        <v>0</v>
      </c>
      <c r="CT90" s="51">
        <v>0</v>
      </c>
      <c r="CU90" s="51">
        <v>0</v>
      </c>
      <c r="CV90" s="51">
        <v>0</v>
      </c>
      <c r="CW90" s="51">
        <v>0</v>
      </c>
      <c r="CX90" s="51">
        <v>0</v>
      </c>
      <c r="CY90" s="51">
        <v>0</v>
      </c>
    </row>
    <row r="91" spans="1:129" s="13" customFormat="1" ht="15.75">
      <c r="A91" s="52" t="s">
        <v>55</v>
      </c>
      <c r="B91" s="13" t="s">
        <v>13</v>
      </c>
      <c r="C91" s="9">
        <v>227</v>
      </c>
      <c r="D91" s="8">
        <v>10</v>
      </c>
      <c r="E91" s="58">
        <v>320</v>
      </c>
      <c r="F91" s="43">
        <v>1</v>
      </c>
      <c r="G91" s="43">
        <v>102</v>
      </c>
      <c r="H91" s="13">
        <v>102</v>
      </c>
      <c r="J91" s="2"/>
      <c r="K91" s="6">
        <f t="shared" si="10"/>
        <v>13</v>
      </c>
      <c r="L91" s="23">
        <f t="shared" si="11"/>
        <v>0</v>
      </c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25">
        <f t="shared" si="12"/>
        <v>7</v>
      </c>
      <c r="Y91" s="45">
        <v>3</v>
      </c>
      <c r="Z91" s="45">
        <v>3</v>
      </c>
      <c r="AA91" s="45">
        <v>1</v>
      </c>
      <c r="AB91" s="45">
        <v>0</v>
      </c>
      <c r="AC91" s="45">
        <v>0</v>
      </c>
      <c r="AD91" s="45">
        <v>0</v>
      </c>
      <c r="AE91" s="45">
        <v>0</v>
      </c>
      <c r="AF91" s="45">
        <v>0</v>
      </c>
      <c r="AG91" s="45">
        <v>0</v>
      </c>
      <c r="AH91" s="45">
        <v>0</v>
      </c>
      <c r="AI91" s="45">
        <v>0</v>
      </c>
      <c r="AJ91" s="27">
        <f t="shared" si="13"/>
        <v>1</v>
      </c>
      <c r="AK91" s="46"/>
      <c r="AL91" s="46">
        <v>1</v>
      </c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36">
        <f t="shared" si="14"/>
        <v>5</v>
      </c>
      <c r="BI91" s="51">
        <v>0</v>
      </c>
      <c r="BJ91" s="51">
        <v>0</v>
      </c>
      <c r="BK91" s="51">
        <v>0</v>
      </c>
      <c r="BL91" s="51">
        <v>0</v>
      </c>
      <c r="BM91" s="51">
        <v>0</v>
      </c>
      <c r="BN91" s="51">
        <v>0</v>
      </c>
      <c r="BO91" s="51">
        <v>0</v>
      </c>
      <c r="BP91" s="51">
        <v>0</v>
      </c>
      <c r="BQ91" s="51">
        <v>0</v>
      </c>
      <c r="BR91" s="51">
        <v>0</v>
      </c>
      <c r="BS91" s="51">
        <v>0</v>
      </c>
      <c r="BT91" s="51">
        <v>0</v>
      </c>
      <c r="BU91" s="51">
        <v>0</v>
      </c>
      <c r="BV91" s="51">
        <v>0</v>
      </c>
      <c r="BW91" s="51">
        <v>0</v>
      </c>
      <c r="BX91" s="51">
        <v>0</v>
      </c>
      <c r="BY91" s="51">
        <v>0</v>
      </c>
      <c r="BZ91" s="51">
        <v>0</v>
      </c>
      <c r="CA91" s="51">
        <v>0</v>
      </c>
      <c r="CB91" s="51">
        <v>0</v>
      </c>
      <c r="CC91" s="51">
        <v>0</v>
      </c>
      <c r="CD91" s="51">
        <v>0</v>
      </c>
      <c r="CE91" s="51">
        <v>0</v>
      </c>
      <c r="CF91" s="51">
        <v>0</v>
      </c>
      <c r="CG91" s="51">
        <v>0</v>
      </c>
      <c r="CH91" s="51">
        <v>0</v>
      </c>
      <c r="CI91" s="51">
        <v>0</v>
      </c>
      <c r="CJ91" s="51">
        <v>0</v>
      </c>
      <c r="CK91" s="51">
        <v>0</v>
      </c>
      <c r="CL91" s="51">
        <v>0</v>
      </c>
      <c r="CM91" s="51">
        <v>0</v>
      </c>
      <c r="CN91" s="51">
        <v>0</v>
      </c>
      <c r="CO91" s="51">
        <v>0</v>
      </c>
      <c r="CP91" s="51">
        <v>0</v>
      </c>
      <c r="CQ91" s="51">
        <v>0</v>
      </c>
      <c r="CR91" s="51">
        <v>0</v>
      </c>
      <c r="CS91" s="51">
        <v>0</v>
      </c>
      <c r="CT91" s="51">
        <v>0</v>
      </c>
      <c r="CU91" s="51">
        <v>0</v>
      </c>
      <c r="CV91" s="51">
        <v>0</v>
      </c>
      <c r="CW91" s="51">
        <v>0</v>
      </c>
      <c r="CX91" s="51">
        <v>0</v>
      </c>
      <c r="CY91" s="51">
        <v>5</v>
      </c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</row>
    <row r="92" spans="1:103" s="13" customFormat="1" ht="15.75">
      <c r="A92" s="49" t="s">
        <v>62</v>
      </c>
      <c r="B92" s="13" t="s">
        <v>7</v>
      </c>
      <c r="C92" s="9" t="s">
        <v>63</v>
      </c>
      <c r="D92" s="8">
        <v>10</v>
      </c>
      <c r="E92" s="58">
        <v>226</v>
      </c>
      <c r="F92" s="43">
        <v>13</v>
      </c>
      <c r="G92" s="43">
        <v>19</v>
      </c>
      <c r="H92" s="13">
        <v>19</v>
      </c>
      <c r="J92" s="2"/>
      <c r="K92" s="6">
        <f t="shared" si="10"/>
        <v>11</v>
      </c>
      <c r="L92" s="23">
        <f t="shared" si="11"/>
        <v>0</v>
      </c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25">
        <f t="shared" si="12"/>
        <v>10</v>
      </c>
      <c r="Y92" s="45">
        <v>6</v>
      </c>
      <c r="Z92" s="45">
        <v>3</v>
      </c>
      <c r="AA92" s="45">
        <v>1</v>
      </c>
      <c r="AB92" s="45">
        <v>0</v>
      </c>
      <c r="AC92" s="45">
        <v>0</v>
      </c>
      <c r="AD92" s="45">
        <v>0</v>
      </c>
      <c r="AE92" s="45">
        <v>0</v>
      </c>
      <c r="AF92" s="45">
        <v>0</v>
      </c>
      <c r="AG92" s="45">
        <v>0</v>
      </c>
      <c r="AH92" s="45">
        <v>0</v>
      </c>
      <c r="AI92" s="45">
        <v>0</v>
      </c>
      <c r="AJ92" s="27">
        <f t="shared" si="13"/>
        <v>0</v>
      </c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36">
        <f t="shared" si="14"/>
        <v>1</v>
      </c>
      <c r="BI92" s="47">
        <v>0</v>
      </c>
      <c r="BJ92" s="47">
        <v>0</v>
      </c>
      <c r="BK92" s="47">
        <v>0</v>
      </c>
      <c r="BL92" s="47">
        <v>1</v>
      </c>
      <c r="BM92" s="47">
        <v>0</v>
      </c>
      <c r="BN92" s="47">
        <v>0</v>
      </c>
      <c r="BO92" s="47">
        <v>0</v>
      </c>
      <c r="BP92" s="47">
        <v>0</v>
      </c>
      <c r="BQ92" s="47">
        <v>0</v>
      </c>
      <c r="BR92" s="47">
        <v>0</v>
      </c>
      <c r="BS92" s="47">
        <v>0</v>
      </c>
      <c r="BT92" s="47">
        <v>0</v>
      </c>
      <c r="BU92" s="47">
        <v>0</v>
      </c>
      <c r="BV92" s="47">
        <v>0</v>
      </c>
      <c r="BW92" s="47">
        <v>0</v>
      </c>
      <c r="BX92" s="47">
        <v>0</v>
      </c>
      <c r="BY92" s="47">
        <v>0</v>
      </c>
      <c r="BZ92" s="47">
        <v>0</v>
      </c>
      <c r="CA92" s="47">
        <v>0</v>
      </c>
      <c r="CB92" s="47">
        <v>0</v>
      </c>
      <c r="CC92" s="47">
        <v>0</v>
      </c>
      <c r="CD92" s="47">
        <v>0</v>
      </c>
      <c r="CE92" s="47">
        <v>0</v>
      </c>
      <c r="CF92" s="47">
        <v>0</v>
      </c>
      <c r="CG92" s="47">
        <v>0</v>
      </c>
      <c r="CH92" s="47">
        <v>0</v>
      </c>
      <c r="CI92" s="47">
        <v>0</v>
      </c>
      <c r="CJ92" s="47">
        <v>0</v>
      </c>
      <c r="CK92" s="47">
        <v>0</v>
      </c>
      <c r="CL92" s="47">
        <v>0</v>
      </c>
      <c r="CM92" s="47">
        <v>0</v>
      </c>
      <c r="CN92" s="47">
        <v>0</v>
      </c>
      <c r="CO92" s="47">
        <v>0</v>
      </c>
      <c r="CP92" s="47">
        <v>0</v>
      </c>
      <c r="CQ92" s="47">
        <v>0</v>
      </c>
      <c r="CR92" s="47">
        <v>0</v>
      </c>
      <c r="CS92" s="47">
        <v>0</v>
      </c>
      <c r="CT92" s="47">
        <v>0</v>
      </c>
      <c r="CU92" s="47">
        <v>0</v>
      </c>
      <c r="CV92" s="47">
        <v>0</v>
      </c>
      <c r="CW92" s="47">
        <v>0</v>
      </c>
      <c r="CX92" s="47">
        <v>0</v>
      </c>
      <c r="CY92" s="47">
        <v>0</v>
      </c>
    </row>
    <row r="93" spans="1:103" s="13" customFormat="1" ht="15.75">
      <c r="A93" s="52" t="s">
        <v>20</v>
      </c>
      <c r="B93" s="13" t="s">
        <v>10</v>
      </c>
      <c r="C93" s="9">
        <v>153</v>
      </c>
      <c r="D93" s="8">
        <v>11</v>
      </c>
      <c r="E93" s="42">
        <v>213</v>
      </c>
      <c r="F93" s="43">
        <v>15</v>
      </c>
      <c r="G93" s="43">
        <v>33</v>
      </c>
      <c r="H93" s="13">
        <v>33</v>
      </c>
      <c r="I93" s="13">
        <v>1</v>
      </c>
      <c r="J93" s="2" t="s">
        <v>264</v>
      </c>
      <c r="K93" s="6">
        <f t="shared" si="10"/>
        <v>175</v>
      </c>
      <c r="L93" s="23">
        <f t="shared" si="11"/>
        <v>43</v>
      </c>
      <c r="M93" s="44">
        <v>3</v>
      </c>
      <c r="N93" s="44">
        <v>2</v>
      </c>
      <c r="O93" s="44">
        <v>6</v>
      </c>
      <c r="P93" s="44">
        <v>20</v>
      </c>
      <c r="Q93" s="44"/>
      <c r="R93" s="44"/>
      <c r="S93" s="44"/>
      <c r="T93" s="44"/>
      <c r="U93" s="44">
        <v>12</v>
      </c>
      <c r="V93" s="44"/>
      <c r="W93" s="44"/>
      <c r="X93" s="25">
        <f t="shared" si="12"/>
        <v>86</v>
      </c>
      <c r="Y93" s="45">
        <v>6</v>
      </c>
      <c r="Z93" s="45">
        <v>3</v>
      </c>
      <c r="AA93" s="45">
        <v>1</v>
      </c>
      <c r="AB93" s="45">
        <v>4</v>
      </c>
      <c r="AC93" s="45">
        <v>0</v>
      </c>
      <c r="AD93" s="45">
        <v>4</v>
      </c>
      <c r="AE93" s="45">
        <v>6</v>
      </c>
      <c r="AF93" s="45">
        <v>8</v>
      </c>
      <c r="AG93" s="45">
        <v>18</v>
      </c>
      <c r="AH93" s="45">
        <v>16</v>
      </c>
      <c r="AI93" s="45">
        <v>20</v>
      </c>
      <c r="AJ93" s="27">
        <f t="shared" si="13"/>
        <v>35</v>
      </c>
      <c r="AK93" s="46"/>
      <c r="AL93" s="46">
        <v>2</v>
      </c>
      <c r="AM93" s="46">
        <v>7</v>
      </c>
      <c r="AN93" s="46">
        <v>7</v>
      </c>
      <c r="AO93" s="46">
        <v>3</v>
      </c>
      <c r="AP93" s="46">
        <v>4</v>
      </c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>
        <v>4</v>
      </c>
      <c r="BD93" s="46">
        <v>2</v>
      </c>
      <c r="BE93" s="46"/>
      <c r="BF93" s="46">
        <v>6</v>
      </c>
      <c r="BG93" s="46"/>
      <c r="BH93" s="36">
        <f t="shared" si="14"/>
        <v>11</v>
      </c>
      <c r="BI93" s="51">
        <v>0</v>
      </c>
      <c r="BJ93" s="51">
        <v>2</v>
      </c>
      <c r="BK93" s="51">
        <v>0</v>
      </c>
      <c r="BL93" s="51">
        <v>2</v>
      </c>
      <c r="BM93" s="51">
        <v>2</v>
      </c>
      <c r="BN93" s="51">
        <v>0</v>
      </c>
      <c r="BO93" s="51">
        <v>0</v>
      </c>
      <c r="BP93" s="51">
        <v>0</v>
      </c>
      <c r="BQ93" s="51">
        <v>0</v>
      </c>
      <c r="BR93" s="51">
        <v>0</v>
      </c>
      <c r="BS93" s="51">
        <v>0</v>
      </c>
      <c r="BT93" s="51">
        <v>0</v>
      </c>
      <c r="BU93" s="51">
        <v>0</v>
      </c>
      <c r="BV93" s="51">
        <v>0</v>
      </c>
      <c r="BW93" s="51">
        <v>0</v>
      </c>
      <c r="BX93" s="51">
        <v>0</v>
      </c>
      <c r="BY93" s="51">
        <v>0</v>
      </c>
      <c r="BZ93" s="51">
        <v>0</v>
      </c>
      <c r="CA93" s="51">
        <v>0</v>
      </c>
      <c r="CB93" s="51">
        <v>0</v>
      </c>
      <c r="CC93" s="51">
        <v>0</v>
      </c>
      <c r="CD93" s="51">
        <v>0</v>
      </c>
      <c r="CE93" s="51">
        <v>0</v>
      </c>
      <c r="CF93" s="51">
        <v>0</v>
      </c>
      <c r="CG93" s="51">
        <v>0</v>
      </c>
      <c r="CH93" s="51">
        <v>0</v>
      </c>
      <c r="CI93" s="51">
        <v>0</v>
      </c>
      <c r="CJ93" s="51">
        <v>0</v>
      </c>
      <c r="CK93" s="51">
        <v>0</v>
      </c>
      <c r="CL93" s="51">
        <v>0</v>
      </c>
      <c r="CM93" s="51">
        <v>0</v>
      </c>
      <c r="CN93" s="51">
        <v>0</v>
      </c>
      <c r="CO93" s="51">
        <v>0</v>
      </c>
      <c r="CP93" s="51">
        <v>0</v>
      </c>
      <c r="CQ93" s="51">
        <v>0</v>
      </c>
      <c r="CR93" s="51">
        <v>0</v>
      </c>
      <c r="CS93" s="51">
        <v>0</v>
      </c>
      <c r="CT93" s="51">
        <v>0</v>
      </c>
      <c r="CU93" s="51">
        <v>0</v>
      </c>
      <c r="CV93" s="51">
        <v>0</v>
      </c>
      <c r="CW93" s="51">
        <v>0</v>
      </c>
      <c r="CX93" s="51">
        <v>0</v>
      </c>
      <c r="CY93" s="51">
        <v>5</v>
      </c>
    </row>
    <row r="94" spans="1:103" s="13" customFormat="1" ht="15.75" customHeight="1">
      <c r="A94" s="52" t="s">
        <v>129</v>
      </c>
      <c r="B94" s="13" t="s">
        <v>10</v>
      </c>
      <c r="C94" s="9">
        <v>57</v>
      </c>
      <c r="D94" s="8">
        <v>11</v>
      </c>
      <c r="E94" s="55" t="s">
        <v>153</v>
      </c>
      <c r="F94" s="43">
        <v>0</v>
      </c>
      <c r="G94" s="43">
        <v>44</v>
      </c>
      <c r="H94" s="13">
        <v>44</v>
      </c>
      <c r="I94" s="13">
        <v>1</v>
      </c>
      <c r="J94" s="2" t="s">
        <v>264</v>
      </c>
      <c r="K94" s="6">
        <f t="shared" si="10"/>
        <v>156</v>
      </c>
      <c r="L94" s="23">
        <f t="shared" si="11"/>
        <v>31</v>
      </c>
      <c r="M94" s="54">
        <v>3</v>
      </c>
      <c r="N94" s="54">
        <v>2</v>
      </c>
      <c r="O94" s="54">
        <v>6</v>
      </c>
      <c r="P94" s="54">
        <v>20</v>
      </c>
      <c r="Q94" s="54"/>
      <c r="R94" s="54"/>
      <c r="S94" s="54"/>
      <c r="T94" s="54"/>
      <c r="U94" s="54"/>
      <c r="V94" s="54"/>
      <c r="W94" s="54"/>
      <c r="X94" s="25">
        <f t="shared" si="12"/>
        <v>87</v>
      </c>
      <c r="Y94" s="45">
        <v>6</v>
      </c>
      <c r="Z94" s="45">
        <v>3</v>
      </c>
      <c r="AA94" s="45">
        <v>1</v>
      </c>
      <c r="AB94" s="45">
        <v>1</v>
      </c>
      <c r="AC94" s="45">
        <v>4</v>
      </c>
      <c r="AD94" s="45">
        <v>4</v>
      </c>
      <c r="AE94" s="45">
        <v>6</v>
      </c>
      <c r="AF94" s="45">
        <v>8</v>
      </c>
      <c r="AG94" s="45">
        <v>18</v>
      </c>
      <c r="AH94" s="45">
        <v>16</v>
      </c>
      <c r="AI94" s="45">
        <v>20</v>
      </c>
      <c r="AJ94" s="27">
        <f t="shared" si="13"/>
        <v>15</v>
      </c>
      <c r="AK94" s="46"/>
      <c r="AL94" s="46">
        <v>2</v>
      </c>
      <c r="AM94" s="46">
        <v>2</v>
      </c>
      <c r="AN94" s="46"/>
      <c r="AO94" s="46">
        <v>3</v>
      </c>
      <c r="AP94" s="46">
        <v>4</v>
      </c>
      <c r="AQ94" s="46"/>
      <c r="AR94" s="46">
        <v>1</v>
      </c>
      <c r="AS94" s="46"/>
      <c r="AT94" s="46"/>
      <c r="AU94" s="46"/>
      <c r="AV94" s="46"/>
      <c r="AW94" s="46"/>
      <c r="AX94" s="46"/>
      <c r="AY94" s="46"/>
      <c r="AZ94" s="46"/>
      <c r="BA94" s="46">
        <v>3</v>
      </c>
      <c r="BB94" s="46"/>
      <c r="BC94" s="46"/>
      <c r="BD94" s="46"/>
      <c r="BE94" s="46"/>
      <c r="BF94" s="46"/>
      <c r="BG94" s="46"/>
      <c r="BH94" s="36">
        <f t="shared" si="14"/>
        <v>23</v>
      </c>
      <c r="BI94" s="51">
        <v>0</v>
      </c>
      <c r="BJ94" s="51">
        <v>0</v>
      </c>
      <c r="BK94" s="51">
        <v>0</v>
      </c>
      <c r="BL94" s="51">
        <v>1</v>
      </c>
      <c r="BM94" s="51">
        <v>2</v>
      </c>
      <c r="BN94" s="51">
        <v>0</v>
      </c>
      <c r="BO94" s="51">
        <v>3</v>
      </c>
      <c r="BP94" s="51">
        <v>0</v>
      </c>
      <c r="BQ94" s="51">
        <v>0</v>
      </c>
      <c r="BR94" s="51">
        <v>0</v>
      </c>
      <c r="BS94" s="51">
        <v>0</v>
      </c>
      <c r="BT94" s="51">
        <v>4</v>
      </c>
      <c r="BU94" s="51">
        <v>0</v>
      </c>
      <c r="BV94" s="51">
        <v>0</v>
      </c>
      <c r="BW94" s="51">
        <v>0</v>
      </c>
      <c r="BX94" s="51">
        <v>0</v>
      </c>
      <c r="BY94" s="51">
        <v>0</v>
      </c>
      <c r="BZ94" s="51">
        <v>2</v>
      </c>
      <c r="CA94" s="51">
        <v>2</v>
      </c>
      <c r="CB94" s="51">
        <v>4</v>
      </c>
      <c r="CC94" s="51">
        <v>4</v>
      </c>
      <c r="CD94" s="51">
        <v>0</v>
      </c>
      <c r="CE94" s="51">
        <v>0</v>
      </c>
      <c r="CF94" s="51">
        <v>0</v>
      </c>
      <c r="CG94" s="51">
        <v>0</v>
      </c>
      <c r="CH94" s="51">
        <v>0</v>
      </c>
      <c r="CI94" s="51">
        <v>0</v>
      </c>
      <c r="CJ94" s="51">
        <v>0</v>
      </c>
      <c r="CK94" s="51">
        <v>0</v>
      </c>
      <c r="CL94" s="51">
        <v>0</v>
      </c>
      <c r="CM94" s="51">
        <v>0</v>
      </c>
      <c r="CN94" s="51">
        <v>0</v>
      </c>
      <c r="CO94" s="51">
        <v>0</v>
      </c>
      <c r="CP94" s="51">
        <v>0</v>
      </c>
      <c r="CQ94" s="51">
        <v>0</v>
      </c>
      <c r="CR94" s="51">
        <v>0</v>
      </c>
      <c r="CS94" s="51">
        <v>0</v>
      </c>
      <c r="CT94" s="51">
        <v>0</v>
      </c>
      <c r="CU94" s="51">
        <v>0</v>
      </c>
      <c r="CV94" s="51">
        <v>0</v>
      </c>
      <c r="CW94" s="51">
        <v>0</v>
      </c>
      <c r="CX94" s="51">
        <v>1</v>
      </c>
      <c r="CY94" s="51">
        <v>0</v>
      </c>
    </row>
    <row r="95" spans="1:103" s="13" customFormat="1" ht="15.75">
      <c r="A95" s="49" t="s">
        <v>117</v>
      </c>
      <c r="B95" s="13" t="s">
        <v>11</v>
      </c>
      <c r="C95" s="9">
        <v>160</v>
      </c>
      <c r="D95" s="50">
        <v>11</v>
      </c>
      <c r="E95" s="42">
        <v>213</v>
      </c>
      <c r="F95" s="43">
        <v>2</v>
      </c>
      <c r="G95" s="43">
        <v>76</v>
      </c>
      <c r="H95" s="13">
        <v>76</v>
      </c>
      <c r="I95" s="13">
        <v>2</v>
      </c>
      <c r="J95" s="2" t="s">
        <v>264</v>
      </c>
      <c r="K95" s="6">
        <f t="shared" si="10"/>
        <v>138</v>
      </c>
      <c r="L95" s="23">
        <f t="shared" si="11"/>
        <v>47</v>
      </c>
      <c r="M95" s="54">
        <v>3</v>
      </c>
      <c r="N95" s="54">
        <v>0</v>
      </c>
      <c r="O95" s="54">
        <v>6</v>
      </c>
      <c r="P95" s="54"/>
      <c r="Q95" s="54"/>
      <c r="R95" s="54"/>
      <c r="S95" s="54">
        <v>6</v>
      </c>
      <c r="T95" s="54">
        <v>20</v>
      </c>
      <c r="U95" s="54">
        <v>12</v>
      </c>
      <c r="V95" s="54"/>
      <c r="W95" s="54"/>
      <c r="X95" s="25">
        <f t="shared" si="12"/>
        <v>88</v>
      </c>
      <c r="Y95" s="45">
        <v>6</v>
      </c>
      <c r="Z95" s="45">
        <v>3</v>
      </c>
      <c r="AA95" s="45">
        <v>1</v>
      </c>
      <c r="AB95" s="45">
        <v>4</v>
      </c>
      <c r="AC95" s="45">
        <v>4</v>
      </c>
      <c r="AD95" s="45">
        <v>4</v>
      </c>
      <c r="AE95" s="45">
        <v>6</v>
      </c>
      <c r="AF95" s="45">
        <v>6</v>
      </c>
      <c r="AG95" s="45">
        <v>18</v>
      </c>
      <c r="AH95" s="45">
        <v>16</v>
      </c>
      <c r="AI95" s="45">
        <v>20</v>
      </c>
      <c r="AJ95" s="27">
        <f t="shared" si="13"/>
        <v>0</v>
      </c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36">
        <f t="shared" si="14"/>
        <v>3</v>
      </c>
      <c r="BI95" s="51">
        <v>0</v>
      </c>
      <c r="BJ95" s="51">
        <v>0</v>
      </c>
      <c r="BK95" s="51">
        <v>0</v>
      </c>
      <c r="BL95" s="51">
        <v>0</v>
      </c>
      <c r="BM95" s="51">
        <v>0</v>
      </c>
      <c r="BN95" s="51">
        <v>0</v>
      </c>
      <c r="BO95" s="51">
        <v>3</v>
      </c>
      <c r="BP95" s="51">
        <v>0</v>
      </c>
      <c r="BQ95" s="51">
        <v>0</v>
      </c>
      <c r="BR95" s="51">
        <v>0</v>
      </c>
      <c r="BS95" s="51">
        <v>0</v>
      </c>
      <c r="BT95" s="51">
        <v>0</v>
      </c>
      <c r="BU95" s="51">
        <v>0</v>
      </c>
      <c r="BV95" s="51">
        <v>0</v>
      </c>
      <c r="BW95" s="51">
        <v>0</v>
      </c>
      <c r="BX95" s="51">
        <v>0</v>
      </c>
      <c r="BY95" s="51">
        <v>0</v>
      </c>
      <c r="BZ95" s="51">
        <v>0</v>
      </c>
      <c r="CA95" s="51">
        <v>0</v>
      </c>
      <c r="CB95" s="51">
        <v>0</v>
      </c>
      <c r="CC95" s="51">
        <v>0</v>
      </c>
      <c r="CD95" s="51">
        <v>0</v>
      </c>
      <c r="CE95" s="51">
        <v>0</v>
      </c>
      <c r="CF95" s="51">
        <v>0</v>
      </c>
      <c r="CG95" s="51">
        <v>0</v>
      </c>
      <c r="CH95" s="51">
        <v>0</v>
      </c>
      <c r="CI95" s="51">
        <v>0</v>
      </c>
      <c r="CJ95" s="51">
        <v>0</v>
      </c>
      <c r="CK95" s="51">
        <v>0</v>
      </c>
      <c r="CL95" s="51">
        <v>0</v>
      </c>
      <c r="CM95" s="51">
        <v>0</v>
      </c>
      <c r="CN95" s="51">
        <v>0</v>
      </c>
      <c r="CO95" s="51">
        <v>0</v>
      </c>
      <c r="CP95" s="51">
        <v>0</v>
      </c>
      <c r="CQ95" s="51">
        <v>0</v>
      </c>
      <c r="CR95" s="51">
        <v>0</v>
      </c>
      <c r="CS95" s="51">
        <v>0</v>
      </c>
      <c r="CT95" s="51">
        <v>0</v>
      </c>
      <c r="CU95" s="51">
        <v>0</v>
      </c>
      <c r="CV95" s="51">
        <v>0</v>
      </c>
      <c r="CW95" s="51">
        <v>0</v>
      </c>
      <c r="CX95" s="51">
        <v>0</v>
      </c>
      <c r="CY95" s="51">
        <v>0</v>
      </c>
    </row>
    <row r="96" spans="1:103" s="13" customFormat="1" ht="15.75">
      <c r="A96" s="10" t="s">
        <v>39</v>
      </c>
      <c r="B96" s="13" t="s">
        <v>8</v>
      </c>
      <c r="C96" s="9" t="s">
        <v>88</v>
      </c>
      <c r="D96" s="57">
        <v>11</v>
      </c>
      <c r="E96" s="42">
        <v>213</v>
      </c>
      <c r="F96" s="43">
        <v>13</v>
      </c>
      <c r="G96" s="43">
        <v>61</v>
      </c>
      <c r="H96" s="13">
        <v>61</v>
      </c>
      <c r="I96" s="13">
        <v>2</v>
      </c>
      <c r="J96" s="2" t="s">
        <v>264</v>
      </c>
      <c r="K96" s="6">
        <f t="shared" si="10"/>
        <v>137</v>
      </c>
      <c r="L96" s="23">
        <f t="shared" si="11"/>
        <v>9</v>
      </c>
      <c r="M96" s="54">
        <v>1</v>
      </c>
      <c r="N96" s="54">
        <v>2</v>
      </c>
      <c r="O96" s="54">
        <v>6</v>
      </c>
      <c r="P96" s="54"/>
      <c r="Q96" s="54"/>
      <c r="R96" s="54"/>
      <c r="S96" s="54"/>
      <c r="T96" s="54"/>
      <c r="U96" s="54"/>
      <c r="V96" s="54"/>
      <c r="W96" s="54"/>
      <c r="X96" s="25">
        <f t="shared" si="12"/>
        <v>90</v>
      </c>
      <c r="Y96" s="45">
        <v>6</v>
      </c>
      <c r="Z96" s="45">
        <v>3</v>
      </c>
      <c r="AA96" s="45">
        <v>1</v>
      </c>
      <c r="AB96" s="45">
        <v>4</v>
      </c>
      <c r="AC96" s="45">
        <v>4</v>
      </c>
      <c r="AD96" s="45">
        <v>4</v>
      </c>
      <c r="AE96" s="45">
        <v>6</v>
      </c>
      <c r="AF96" s="45">
        <v>8</v>
      </c>
      <c r="AG96" s="45">
        <v>18</v>
      </c>
      <c r="AH96" s="45">
        <v>16</v>
      </c>
      <c r="AI96" s="45">
        <v>20</v>
      </c>
      <c r="AJ96" s="27">
        <f t="shared" si="13"/>
        <v>16</v>
      </c>
      <c r="AK96" s="46"/>
      <c r="AL96" s="46">
        <v>2</v>
      </c>
      <c r="AM96" s="46"/>
      <c r="AN96" s="46"/>
      <c r="AO96" s="46">
        <v>3</v>
      </c>
      <c r="AP96" s="46">
        <v>4</v>
      </c>
      <c r="AQ96" s="46"/>
      <c r="AR96" s="46">
        <v>1</v>
      </c>
      <c r="AS96" s="46"/>
      <c r="AT96" s="46"/>
      <c r="AU96" s="46"/>
      <c r="AV96" s="46"/>
      <c r="AW96" s="46"/>
      <c r="AX96" s="46"/>
      <c r="AY96" s="46"/>
      <c r="AZ96" s="46">
        <v>2</v>
      </c>
      <c r="BA96" s="46"/>
      <c r="BB96" s="46"/>
      <c r="BC96" s="46">
        <v>4</v>
      </c>
      <c r="BD96" s="46"/>
      <c r="BE96" s="46"/>
      <c r="BF96" s="46"/>
      <c r="BG96" s="46"/>
      <c r="BH96" s="36">
        <f t="shared" si="14"/>
        <v>22</v>
      </c>
      <c r="BI96" s="47">
        <v>2</v>
      </c>
      <c r="BJ96" s="47">
        <v>2</v>
      </c>
      <c r="BK96" s="47">
        <v>3</v>
      </c>
      <c r="BL96" s="47">
        <v>2</v>
      </c>
      <c r="BM96" s="47">
        <v>2</v>
      </c>
      <c r="BN96" s="47">
        <v>2</v>
      </c>
      <c r="BO96" s="47">
        <v>3</v>
      </c>
      <c r="BP96" s="47">
        <v>0</v>
      </c>
      <c r="BQ96" s="47">
        <v>0</v>
      </c>
      <c r="BR96" s="47">
        <v>0</v>
      </c>
      <c r="BS96" s="47">
        <v>0</v>
      </c>
      <c r="BT96" s="47">
        <v>6</v>
      </c>
      <c r="BU96" s="47">
        <v>0</v>
      </c>
      <c r="BV96" s="47">
        <v>0</v>
      </c>
      <c r="BW96" s="47">
        <v>0</v>
      </c>
      <c r="BX96" s="47">
        <v>0</v>
      </c>
      <c r="BY96" s="47">
        <v>0</v>
      </c>
      <c r="BZ96" s="47">
        <v>0</v>
      </c>
      <c r="CA96" s="47">
        <v>0</v>
      </c>
      <c r="CB96" s="47">
        <v>0</v>
      </c>
      <c r="CC96" s="47">
        <v>0</v>
      </c>
      <c r="CD96" s="47">
        <v>0</v>
      </c>
      <c r="CE96" s="47">
        <v>0</v>
      </c>
      <c r="CF96" s="47">
        <v>0</v>
      </c>
      <c r="CG96" s="47">
        <v>0</v>
      </c>
      <c r="CH96" s="47">
        <v>0</v>
      </c>
      <c r="CI96" s="47">
        <v>0</v>
      </c>
      <c r="CJ96" s="47">
        <v>0</v>
      </c>
      <c r="CK96" s="47">
        <v>0</v>
      </c>
      <c r="CL96" s="47">
        <v>0</v>
      </c>
      <c r="CM96" s="47">
        <v>0</v>
      </c>
      <c r="CN96" s="47">
        <v>0</v>
      </c>
      <c r="CO96" s="47">
        <v>0</v>
      </c>
      <c r="CP96" s="47">
        <v>0</v>
      </c>
      <c r="CQ96" s="47">
        <v>0</v>
      </c>
      <c r="CR96" s="47">
        <v>0</v>
      </c>
      <c r="CS96" s="47">
        <v>0</v>
      </c>
      <c r="CT96" s="47">
        <v>0</v>
      </c>
      <c r="CU96" s="47">
        <v>0</v>
      </c>
      <c r="CV96" s="47">
        <v>0</v>
      </c>
      <c r="CW96" s="47">
        <v>0</v>
      </c>
      <c r="CX96" s="47">
        <v>0</v>
      </c>
      <c r="CY96" s="47">
        <v>0</v>
      </c>
    </row>
    <row r="97" spans="1:103" s="13" customFormat="1" ht="15.75">
      <c r="A97" s="10" t="s">
        <v>29</v>
      </c>
      <c r="B97" s="13" t="s">
        <v>8</v>
      </c>
      <c r="C97" s="9">
        <v>178</v>
      </c>
      <c r="D97" s="57">
        <v>11</v>
      </c>
      <c r="E97" s="58">
        <v>225</v>
      </c>
      <c r="F97" s="43">
        <v>0</v>
      </c>
      <c r="G97" s="43">
        <v>40</v>
      </c>
      <c r="H97" s="13">
        <v>40</v>
      </c>
      <c r="I97" s="13">
        <v>2</v>
      </c>
      <c r="J97" s="2" t="s">
        <v>264</v>
      </c>
      <c r="K97" s="6">
        <f t="shared" si="10"/>
        <v>131</v>
      </c>
      <c r="L97" s="23">
        <f t="shared" si="11"/>
        <v>7</v>
      </c>
      <c r="M97" s="44">
        <v>1</v>
      </c>
      <c r="N97" s="44"/>
      <c r="O97" s="44">
        <v>6</v>
      </c>
      <c r="P97" s="44"/>
      <c r="Q97" s="44"/>
      <c r="R97" s="44"/>
      <c r="S97" s="44"/>
      <c r="T97" s="44"/>
      <c r="U97" s="44"/>
      <c r="V97" s="44"/>
      <c r="W97" s="44"/>
      <c r="X97" s="25">
        <f t="shared" si="12"/>
        <v>90</v>
      </c>
      <c r="Y97" s="45">
        <v>6</v>
      </c>
      <c r="Z97" s="45">
        <v>3</v>
      </c>
      <c r="AA97" s="45">
        <v>1</v>
      </c>
      <c r="AB97" s="45">
        <v>4</v>
      </c>
      <c r="AC97" s="45">
        <v>4</v>
      </c>
      <c r="AD97" s="45">
        <v>4</v>
      </c>
      <c r="AE97" s="45">
        <v>6</v>
      </c>
      <c r="AF97" s="45">
        <v>8</v>
      </c>
      <c r="AG97" s="45">
        <v>18</v>
      </c>
      <c r="AH97" s="45">
        <v>16</v>
      </c>
      <c r="AI97" s="45">
        <v>20</v>
      </c>
      <c r="AJ97" s="27">
        <f t="shared" si="13"/>
        <v>22</v>
      </c>
      <c r="AK97" s="46"/>
      <c r="AL97" s="46">
        <v>2</v>
      </c>
      <c r="AM97" s="46"/>
      <c r="AN97" s="46"/>
      <c r="AO97" s="46">
        <v>3</v>
      </c>
      <c r="AP97" s="46">
        <v>4</v>
      </c>
      <c r="AQ97" s="46">
        <v>10</v>
      </c>
      <c r="AR97" s="46">
        <v>1</v>
      </c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>
        <v>2</v>
      </c>
      <c r="BF97" s="46"/>
      <c r="BG97" s="46"/>
      <c r="BH97" s="36">
        <f t="shared" si="14"/>
        <v>12</v>
      </c>
      <c r="BI97" s="51">
        <v>0</v>
      </c>
      <c r="BJ97" s="51">
        <v>0</v>
      </c>
      <c r="BK97" s="51">
        <v>0</v>
      </c>
      <c r="BL97" s="51">
        <v>2</v>
      </c>
      <c r="BM97" s="51">
        <v>2</v>
      </c>
      <c r="BN97" s="51">
        <v>2</v>
      </c>
      <c r="BO97" s="51">
        <v>2</v>
      </c>
      <c r="BP97" s="51">
        <v>0</v>
      </c>
      <c r="BQ97" s="51">
        <v>0</v>
      </c>
      <c r="BR97" s="51">
        <v>0</v>
      </c>
      <c r="BS97" s="51">
        <v>0</v>
      </c>
      <c r="BT97" s="51">
        <v>0</v>
      </c>
      <c r="BU97" s="51">
        <v>0</v>
      </c>
      <c r="BV97" s="51">
        <v>0</v>
      </c>
      <c r="BW97" s="51">
        <v>0</v>
      </c>
      <c r="BX97" s="51">
        <v>0</v>
      </c>
      <c r="BY97" s="51">
        <v>0</v>
      </c>
      <c r="BZ97" s="51">
        <v>2</v>
      </c>
      <c r="CA97" s="51">
        <v>0</v>
      </c>
      <c r="CB97" s="51">
        <v>0</v>
      </c>
      <c r="CC97" s="51">
        <v>0</v>
      </c>
      <c r="CD97" s="51">
        <v>0</v>
      </c>
      <c r="CE97" s="51">
        <v>0</v>
      </c>
      <c r="CF97" s="51">
        <v>0</v>
      </c>
      <c r="CG97" s="51">
        <v>0</v>
      </c>
      <c r="CH97" s="51">
        <v>0</v>
      </c>
      <c r="CI97" s="51">
        <v>2</v>
      </c>
      <c r="CJ97" s="51">
        <v>0</v>
      </c>
      <c r="CK97" s="51">
        <v>0</v>
      </c>
      <c r="CL97" s="51">
        <v>0</v>
      </c>
      <c r="CM97" s="51">
        <v>0</v>
      </c>
      <c r="CN97" s="51">
        <v>0</v>
      </c>
      <c r="CO97" s="51">
        <v>0</v>
      </c>
      <c r="CP97" s="51">
        <v>0</v>
      </c>
      <c r="CQ97" s="51">
        <v>0</v>
      </c>
      <c r="CR97" s="51">
        <v>0</v>
      </c>
      <c r="CS97" s="51">
        <v>0</v>
      </c>
      <c r="CT97" s="51">
        <v>0</v>
      </c>
      <c r="CU97" s="51">
        <v>0</v>
      </c>
      <c r="CV97" s="51">
        <v>0</v>
      </c>
      <c r="CW97" s="51">
        <v>0</v>
      </c>
      <c r="CX97" s="51">
        <v>0</v>
      </c>
      <c r="CY97" s="51">
        <v>0</v>
      </c>
    </row>
    <row r="98" spans="1:129" s="13" customFormat="1" ht="15.75">
      <c r="A98" s="49" t="s">
        <v>43</v>
      </c>
      <c r="B98" s="13" t="s">
        <v>14</v>
      </c>
      <c r="C98" s="9">
        <v>171</v>
      </c>
      <c r="D98" s="8">
        <v>11</v>
      </c>
      <c r="E98" s="58">
        <v>319</v>
      </c>
      <c r="F98" s="43">
        <v>18</v>
      </c>
      <c r="G98" s="43">
        <v>106</v>
      </c>
      <c r="H98" s="13">
        <v>106</v>
      </c>
      <c r="I98" s="13">
        <v>2</v>
      </c>
      <c r="J98" s="2" t="s">
        <v>264</v>
      </c>
      <c r="K98" s="6">
        <f aca="true" t="shared" si="15" ref="K98:K128">L98+X98+AJ98+BH98</f>
        <v>130</v>
      </c>
      <c r="L98" s="23">
        <f aca="true" t="shared" si="16" ref="L98:L128">SUM(M98:W98)</f>
        <v>5</v>
      </c>
      <c r="M98" s="54">
        <v>3</v>
      </c>
      <c r="N98" s="54">
        <v>2</v>
      </c>
      <c r="O98" s="54"/>
      <c r="P98" s="54"/>
      <c r="Q98" s="54"/>
      <c r="R98" s="54"/>
      <c r="S98" s="54"/>
      <c r="T98" s="54"/>
      <c r="U98" s="54"/>
      <c r="V98" s="54"/>
      <c r="W98" s="54"/>
      <c r="X98" s="25">
        <f aca="true" t="shared" si="17" ref="X98:X128">SUM(Y98:AI98)</f>
        <v>57</v>
      </c>
      <c r="Y98" s="45">
        <v>6</v>
      </c>
      <c r="Z98" s="45">
        <v>3</v>
      </c>
      <c r="AA98" s="45">
        <v>1</v>
      </c>
      <c r="AB98" s="45">
        <v>2</v>
      </c>
      <c r="AC98" s="45">
        <v>2</v>
      </c>
      <c r="AD98" s="45">
        <v>2</v>
      </c>
      <c r="AE98" s="45">
        <v>6</v>
      </c>
      <c r="AF98" s="45">
        <v>8</v>
      </c>
      <c r="AG98" s="45">
        <v>8</v>
      </c>
      <c r="AH98" s="45">
        <v>9</v>
      </c>
      <c r="AI98" s="45">
        <v>10</v>
      </c>
      <c r="AJ98" s="27">
        <f aca="true" t="shared" si="18" ref="AJ98:AJ128">SUM(AK98:BG98)</f>
        <v>8</v>
      </c>
      <c r="AK98" s="46"/>
      <c r="AL98" s="46">
        <v>2</v>
      </c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>
        <v>4</v>
      </c>
      <c r="BD98" s="46">
        <v>2</v>
      </c>
      <c r="BE98" s="46"/>
      <c r="BF98" s="46"/>
      <c r="BG98" s="46"/>
      <c r="BH98" s="36">
        <f aca="true" t="shared" si="19" ref="BH98:BH128">SUM(BI98:CY98)</f>
        <v>60</v>
      </c>
      <c r="BI98" s="51">
        <v>2</v>
      </c>
      <c r="BJ98" s="51">
        <v>2</v>
      </c>
      <c r="BK98" s="51">
        <v>3</v>
      </c>
      <c r="BL98" s="51">
        <v>2</v>
      </c>
      <c r="BM98" s="51">
        <v>2</v>
      </c>
      <c r="BN98" s="51">
        <v>2</v>
      </c>
      <c r="BO98" s="51">
        <v>3</v>
      </c>
      <c r="BP98" s="51">
        <v>0</v>
      </c>
      <c r="BQ98" s="51">
        <v>0</v>
      </c>
      <c r="BR98" s="51">
        <v>0</v>
      </c>
      <c r="BS98" s="51">
        <v>2</v>
      </c>
      <c r="BT98" s="51">
        <v>6</v>
      </c>
      <c r="BU98" s="51">
        <v>2</v>
      </c>
      <c r="BV98" s="51">
        <v>0</v>
      </c>
      <c r="BW98" s="51">
        <v>4</v>
      </c>
      <c r="BX98" s="51">
        <v>2</v>
      </c>
      <c r="BY98" s="51">
        <v>0</v>
      </c>
      <c r="BZ98" s="51">
        <v>2</v>
      </c>
      <c r="CA98" s="51">
        <v>2</v>
      </c>
      <c r="CB98" s="51">
        <v>3</v>
      </c>
      <c r="CC98" s="51">
        <v>3</v>
      </c>
      <c r="CD98" s="51">
        <v>3</v>
      </c>
      <c r="CE98" s="51">
        <v>0</v>
      </c>
      <c r="CF98" s="51">
        <v>0</v>
      </c>
      <c r="CG98" s="51">
        <v>0</v>
      </c>
      <c r="CH98" s="51">
        <v>0</v>
      </c>
      <c r="CI98" s="51">
        <v>2</v>
      </c>
      <c r="CJ98" s="51">
        <v>2</v>
      </c>
      <c r="CK98" s="51">
        <v>1</v>
      </c>
      <c r="CL98" s="51">
        <v>0</v>
      </c>
      <c r="CM98" s="51">
        <v>2</v>
      </c>
      <c r="CN98" s="51">
        <v>0</v>
      </c>
      <c r="CO98" s="51">
        <v>0</v>
      </c>
      <c r="CP98" s="51">
        <v>0</v>
      </c>
      <c r="CQ98" s="51">
        <v>0</v>
      </c>
      <c r="CR98" s="51">
        <v>0</v>
      </c>
      <c r="CS98" s="51">
        <v>0</v>
      </c>
      <c r="CT98" s="51">
        <v>0</v>
      </c>
      <c r="CU98" s="51">
        <v>0</v>
      </c>
      <c r="CV98" s="51">
        <v>0</v>
      </c>
      <c r="CW98" s="51">
        <v>0</v>
      </c>
      <c r="CX98" s="51">
        <v>3</v>
      </c>
      <c r="CY98" s="51">
        <v>5</v>
      </c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</row>
    <row r="99" spans="1:103" s="13" customFormat="1" ht="15.75">
      <c r="A99" s="52" t="s">
        <v>130</v>
      </c>
      <c r="B99" s="13" t="s">
        <v>10</v>
      </c>
      <c r="C99" s="9">
        <v>163</v>
      </c>
      <c r="D99" s="8">
        <v>11</v>
      </c>
      <c r="E99" s="58" t="s">
        <v>152</v>
      </c>
      <c r="F99" s="43">
        <v>16</v>
      </c>
      <c r="G99" s="43">
        <v>42</v>
      </c>
      <c r="H99" s="13">
        <v>42</v>
      </c>
      <c r="I99" s="13">
        <v>3</v>
      </c>
      <c r="J99" s="2"/>
      <c r="K99" s="6">
        <f t="shared" si="15"/>
        <v>114</v>
      </c>
      <c r="L99" s="23">
        <f t="shared" si="16"/>
        <v>9</v>
      </c>
      <c r="M99" s="54">
        <v>1</v>
      </c>
      <c r="N99" s="54">
        <v>2</v>
      </c>
      <c r="O99" s="54">
        <v>6</v>
      </c>
      <c r="P99" s="54"/>
      <c r="Q99" s="54"/>
      <c r="R99" s="54"/>
      <c r="S99" s="54"/>
      <c r="T99" s="54"/>
      <c r="U99" s="54"/>
      <c r="V99" s="54"/>
      <c r="W99" s="54"/>
      <c r="X99" s="25">
        <f t="shared" si="17"/>
        <v>77</v>
      </c>
      <c r="Y99" s="45">
        <v>6</v>
      </c>
      <c r="Z99" s="45">
        <v>3</v>
      </c>
      <c r="AA99" s="45">
        <v>0</v>
      </c>
      <c r="AB99" s="45">
        <v>0</v>
      </c>
      <c r="AC99" s="45">
        <v>0</v>
      </c>
      <c r="AD99" s="45">
        <v>0</v>
      </c>
      <c r="AE99" s="45">
        <v>6</v>
      </c>
      <c r="AF99" s="45">
        <v>8</v>
      </c>
      <c r="AG99" s="45">
        <v>18</v>
      </c>
      <c r="AH99" s="45">
        <v>16</v>
      </c>
      <c r="AI99" s="45">
        <v>20</v>
      </c>
      <c r="AJ99" s="27">
        <f t="shared" si="18"/>
        <v>1</v>
      </c>
      <c r="AK99" s="46"/>
      <c r="AL99" s="46">
        <v>1</v>
      </c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36">
        <f t="shared" si="19"/>
        <v>27</v>
      </c>
      <c r="BI99" s="51">
        <v>0</v>
      </c>
      <c r="BJ99" s="51">
        <v>0</v>
      </c>
      <c r="BK99" s="51">
        <v>0</v>
      </c>
      <c r="BL99" s="51">
        <v>2</v>
      </c>
      <c r="BM99" s="51">
        <v>0</v>
      </c>
      <c r="BN99" s="51">
        <v>2</v>
      </c>
      <c r="BO99" s="51">
        <v>3</v>
      </c>
      <c r="BP99" s="51">
        <v>8</v>
      </c>
      <c r="BQ99" s="51">
        <v>0</v>
      </c>
      <c r="BR99" s="51">
        <v>0</v>
      </c>
      <c r="BS99" s="51">
        <v>0</v>
      </c>
      <c r="BT99" s="51">
        <v>6</v>
      </c>
      <c r="BU99" s="51">
        <v>0</v>
      </c>
      <c r="BV99" s="51">
        <v>0</v>
      </c>
      <c r="BW99" s="51">
        <v>0</v>
      </c>
      <c r="BX99" s="51">
        <v>0</v>
      </c>
      <c r="BY99" s="51">
        <v>0</v>
      </c>
      <c r="BZ99" s="51">
        <v>0</v>
      </c>
      <c r="CA99" s="51">
        <v>0</v>
      </c>
      <c r="CB99" s="51">
        <v>0</v>
      </c>
      <c r="CC99" s="51">
        <v>0</v>
      </c>
      <c r="CD99" s="51">
        <v>0</v>
      </c>
      <c r="CE99" s="51">
        <v>0</v>
      </c>
      <c r="CF99" s="51">
        <v>0</v>
      </c>
      <c r="CG99" s="51">
        <v>0</v>
      </c>
      <c r="CH99" s="51">
        <v>0</v>
      </c>
      <c r="CI99" s="51">
        <v>0</v>
      </c>
      <c r="CJ99" s="51">
        <v>0</v>
      </c>
      <c r="CK99" s="51">
        <v>0</v>
      </c>
      <c r="CL99" s="51">
        <v>0</v>
      </c>
      <c r="CM99" s="51">
        <v>0</v>
      </c>
      <c r="CN99" s="51">
        <v>0</v>
      </c>
      <c r="CO99" s="51">
        <v>0</v>
      </c>
      <c r="CP99" s="51">
        <v>0</v>
      </c>
      <c r="CQ99" s="51">
        <v>0</v>
      </c>
      <c r="CR99" s="51">
        <v>0</v>
      </c>
      <c r="CS99" s="51">
        <v>0</v>
      </c>
      <c r="CT99" s="51">
        <v>0</v>
      </c>
      <c r="CU99" s="51">
        <v>0</v>
      </c>
      <c r="CV99" s="51">
        <v>0</v>
      </c>
      <c r="CW99" s="51">
        <v>0</v>
      </c>
      <c r="CX99" s="51">
        <v>1</v>
      </c>
      <c r="CY99" s="51">
        <v>5</v>
      </c>
    </row>
    <row r="100" spans="1:103" s="13" customFormat="1" ht="15.75">
      <c r="A100" s="10" t="s">
        <v>30</v>
      </c>
      <c r="B100" s="13" t="s">
        <v>15</v>
      </c>
      <c r="C100" s="9">
        <v>257</v>
      </c>
      <c r="D100" s="11">
        <v>11</v>
      </c>
      <c r="E100" s="58">
        <v>226</v>
      </c>
      <c r="F100" s="43">
        <v>3</v>
      </c>
      <c r="G100" s="43">
        <v>49</v>
      </c>
      <c r="H100" s="13">
        <v>49</v>
      </c>
      <c r="I100" s="13">
        <v>3</v>
      </c>
      <c r="J100" s="2"/>
      <c r="K100" s="6">
        <f t="shared" si="15"/>
        <v>109</v>
      </c>
      <c r="L100" s="23">
        <f t="shared" si="16"/>
        <v>11</v>
      </c>
      <c r="M100" s="54">
        <v>3</v>
      </c>
      <c r="N100" s="54">
        <v>2</v>
      </c>
      <c r="O100" s="54">
        <v>6</v>
      </c>
      <c r="P100" s="54"/>
      <c r="Q100" s="54"/>
      <c r="R100" s="54"/>
      <c r="S100" s="54"/>
      <c r="T100" s="54"/>
      <c r="U100" s="54"/>
      <c r="V100" s="54"/>
      <c r="W100" s="54"/>
      <c r="X100" s="25">
        <f t="shared" si="17"/>
        <v>90</v>
      </c>
      <c r="Y100" s="45">
        <v>6</v>
      </c>
      <c r="Z100" s="45">
        <v>3</v>
      </c>
      <c r="AA100" s="45">
        <v>1</v>
      </c>
      <c r="AB100" s="45">
        <v>4</v>
      </c>
      <c r="AC100" s="45">
        <v>4</v>
      </c>
      <c r="AD100" s="45">
        <v>4</v>
      </c>
      <c r="AE100" s="45">
        <v>6</v>
      </c>
      <c r="AF100" s="45">
        <v>8</v>
      </c>
      <c r="AG100" s="45">
        <v>18</v>
      </c>
      <c r="AH100" s="45">
        <v>16</v>
      </c>
      <c r="AI100" s="45">
        <v>20</v>
      </c>
      <c r="AJ100" s="27">
        <f t="shared" si="18"/>
        <v>2</v>
      </c>
      <c r="AK100" s="46"/>
      <c r="AL100" s="46">
        <v>2</v>
      </c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36">
        <f t="shared" si="19"/>
        <v>6</v>
      </c>
      <c r="BI100" s="51">
        <v>0</v>
      </c>
      <c r="BJ100" s="51">
        <v>0</v>
      </c>
      <c r="BK100" s="51">
        <v>0</v>
      </c>
      <c r="BL100" s="51">
        <v>2</v>
      </c>
      <c r="BM100" s="51">
        <v>2</v>
      </c>
      <c r="BN100" s="51">
        <v>0</v>
      </c>
      <c r="BO100" s="51">
        <v>2</v>
      </c>
      <c r="BP100" s="51">
        <v>0</v>
      </c>
      <c r="BQ100" s="51">
        <v>0</v>
      </c>
      <c r="BR100" s="51">
        <v>0</v>
      </c>
      <c r="BS100" s="51">
        <v>0</v>
      </c>
      <c r="BT100" s="51">
        <v>0</v>
      </c>
      <c r="BU100" s="51">
        <v>0</v>
      </c>
      <c r="BV100" s="51">
        <v>0</v>
      </c>
      <c r="BW100" s="51">
        <v>0</v>
      </c>
      <c r="BX100" s="51">
        <v>0</v>
      </c>
      <c r="BY100" s="51">
        <v>0</v>
      </c>
      <c r="BZ100" s="51">
        <v>0</v>
      </c>
      <c r="CA100" s="51">
        <v>0</v>
      </c>
      <c r="CB100" s="51">
        <v>0</v>
      </c>
      <c r="CC100" s="51">
        <v>0</v>
      </c>
      <c r="CD100" s="51">
        <v>0</v>
      </c>
      <c r="CE100" s="51">
        <v>0</v>
      </c>
      <c r="CF100" s="51">
        <v>0</v>
      </c>
      <c r="CG100" s="51">
        <v>0</v>
      </c>
      <c r="CH100" s="51">
        <v>0</v>
      </c>
      <c r="CI100" s="51">
        <v>0</v>
      </c>
      <c r="CJ100" s="51">
        <v>0</v>
      </c>
      <c r="CK100" s="51">
        <v>0</v>
      </c>
      <c r="CL100" s="51">
        <v>0</v>
      </c>
      <c r="CM100" s="51">
        <v>0</v>
      </c>
      <c r="CN100" s="51">
        <v>0</v>
      </c>
      <c r="CO100" s="51">
        <v>0</v>
      </c>
      <c r="CP100" s="51">
        <v>0</v>
      </c>
      <c r="CQ100" s="51">
        <v>0</v>
      </c>
      <c r="CR100" s="51">
        <v>0</v>
      </c>
      <c r="CS100" s="51">
        <v>0</v>
      </c>
      <c r="CT100" s="51">
        <v>0</v>
      </c>
      <c r="CU100" s="51">
        <v>0</v>
      </c>
      <c r="CV100" s="51">
        <v>0</v>
      </c>
      <c r="CW100" s="51">
        <v>0</v>
      </c>
      <c r="CX100" s="51">
        <v>0</v>
      </c>
      <c r="CY100" s="51">
        <v>0</v>
      </c>
    </row>
    <row r="101" spans="1:129" s="13" customFormat="1" ht="15.75" customHeight="1">
      <c r="A101" s="12" t="s">
        <v>37</v>
      </c>
      <c r="B101" s="59" t="s">
        <v>9</v>
      </c>
      <c r="C101" s="59"/>
      <c r="D101" s="11">
        <v>11</v>
      </c>
      <c r="E101" s="42" t="s">
        <v>151</v>
      </c>
      <c r="F101" s="43">
        <v>1</v>
      </c>
      <c r="G101" s="43">
        <v>126</v>
      </c>
      <c r="H101" s="13">
        <v>126</v>
      </c>
      <c r="I101" s="13">
        <v>3</v>
      </c>
      <c r="J101" s="2"/>
      <c r="K101" s="6">
        <f>L101+X101+AJ101+BH101</f>
        <v>107</v>
      </c>
      <c r="L101" s="23">
        <f>SUM(M101:W101)</f>
        <v>7</v>
      </c>
      <c r="M101" s="54">
        <v>1</v>
      </c>
      <c r="N101" s="54"/>
      <c r="O101" s="54">
        <v>6</v>
      </c>
      <c r="P101" s="54"/>
      <c r="Q101" s="54"/>
      <c r="R101" s="54"/>
      <c r="S101" s="54"/>
      <c r="T101" s="54"/>
      <c r="U101" s="54"/>
      <c r="V101" s="54"/>
      <c r="W101" s="54"/>
      <c r="X101" s="25">
        <f>SUM(Y101:AI101)</f>
        <v>10</v>
      </c>
      <c r="Y101" s="45">
        <v>6</v>
      </c>
      <c r="Z101" s="45">
        <v>3</v>
      </c>
      <c r="AA101" s="45">
        <v>1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27">
        <f>SUM(AK101:BG101)</f>
        <v>15</v>
      </c>
      <c r="AK101" s="46"/>
      <c r="AL101" s="46">
        <v>2</v>
      </c>
      <c r="AM101" s="46"/>
      <c r="AN101" s="46"/>
      <c r="AO101" s="46">
        <v>3</v>
      </c>
      <c r="AP101" s="46">
        <v>4</v>
      </c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>
        <v>6</v>
      </c>
      <c r="BG101" s="46"/>
      <c r="BH101" s="36">
        <f>SUM(BI101:CY101)</f>
        <v>75</v>
      </c>
      <c r="BI101" s="51">
        <v>2</v>
      </c>
      <c r="BJ101" s="51">
        <v>2</v>
      </c>
      <c r="BK101" s="51">
        <v>3</v>
      </c>
      <c r="BL101" s="51">
        <v>2</v>
      </c>
      <c r="BM101" s="51">
        <v>2</v>
      </c>
      <c r="BN101" s="51">
        <v>2</v>
      </c>
      <c r="BO101" s="51">
        <v>3</v>
      </c>
      <c r="BP101" s="51">
        <v>4</v>
      </c>
      <c r="BQ101" s="51">
        <v>1</v>
      </c>
      <c r="BR101" s="51">
        <v>6</v>
      </c>
      <c r="BS101" s="51">
        <v>6</v>
      </c>
      <c r="BT101" s="51">
        <v>6</v>
      </c>
      <c r="BU101" s="51">
        <v>0</v>
      </c>
      <c r="BV101" s="51">
        <v>6</v>
      </c>
      <c r="BW101" s="51">
        <v>4</v>
      </c>
      <c r="BX101" s="51">
        <v>2</v>
      </c>
      <c r="BY101" s="51">
        <v>0</v>
      </c>
      <c r="BZ101" s="51">
        <v>2</v>
      </c>
      <c r="CA101" s="51">
        <v>2</v>
      </c>
      <c r="CB101" s="51">
        <v>4</v>
      </c>
      <c r="CC101" s="51">
        <v>0</v>
      </c>
      <c r="CD101" s="51">
        <v>0</v>
      </c>
      <c r="CE101" s="51">
        <v>0</v>
      </c>
      <c r="CF101" s="51">
        <v>0</v>
      </c>
      <c r="CG101" s="51">
        <v>0</v>
      </c>
      <c r="CH101" s="51">
        <v>0</v>
      </c>
      <c r="CI101" s="51">
        <v>2</v>
      </c>
      <c r="CJ101" s="51">
        <v>2</v>
      </c>
      <c r="CK101" s="51">
        <v>1</v>
      </c>
      <c r="CL101" s="51">
        <v>0</v>
      </c>
      <c r="CM101" s="51">
        <v>2</v>
      </c>
      <c r="CN101" s="51">
        <v>0</v>
      </c>
      <c r="CO101" s="51">
        <v>0</v>
      </c>
      <c r="CP101" s="51">
        <v>0</v>
      </c>
      <c r="CQ101" s="51">
        <v>4</v>
      </c>
      <c r="CR101" s="51">
        <v>2</v>
      </c>
      <c r="CS101" s="51">
        <v>0</v>
      </c>
      <c r="CT101" s="51">
        <v>0</v>
      </c>
      <c r="CU101" s="51">
        <v>0</v>
      </c>
      <c r="CV101" s="51">
        <v>0</v>
      </c>
      <c r="CW101" s="51">
        <v>0</v>
      </c>
      <c r="CX101" s="51">
        <v>3</v>
      </c>
      <c r="CY101" s="51">
        <v>0</v>
      </c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</row>
    <row r="102" spans="1:103" s="13" customFormat="1" ht="15.75" customHeight="1">
      <c r="A102" s="10" t="s">
        <v>85</v>
      </c>
      <c r="B102" s="13" t="s">
        <v>8</v>
      </c>
      <c r="C102" s="9" t="s">
        <v>88</v>
      </c>
      <c r="D102" s="57">
        <v>11</v>
      </c>
      <c r="E102" s="42" t="s">
        <v>163</v>
      </c>
      <c r="F102" s="43">
        <v>14</v>
      </c>
      <c r="G102" s="43">
        <v>73</v>
      </c>
      <c r="H102" s="13">
        <v>73</v>
      </c>
      <c r="I102" s="13">
        <v>3</v>
      </c>
      <c r="J102" s="2"/>
      <c r="K102" s="6">
        <f>L102+X102+AJ102+BH102</f>
        <v>104</v>
      </c>
      <c r="L102" s="23">
        <f>SUM(M102:W102)</f>
        <v>11</v>
      </c>
      <c r="M102" s="54">
        <v>3</v>
      </c>
      <c r="N102" s="54">
        <v>2</v>
      </c>
      <c r="O102" s="54">
        <v>6</v>
      </c>
      <c r="P102" s="54"/>
      <c r="Q102" s="54"/>
      <c r="R102" s="54"/>
      <c r="S102" s="54"/>
      <c r="T102" s="54"/>
      <c r="U102" s="54"/>
      <c r="V102" s="54"/>
      <c r="W102" s="54"/>
      <c r="X102" s="25">
        <f>SUM(Y102:AI102)</f>
        <v>88</v>
      </c>
      <c r="Y102" s="45">
        <v>6</v>
      </c>
      <c r="Z102" s="45">
        <v>3</v>
      </c>
      <c r="AA102" s="45">
        <v>1</v>
      </c>
      <c r="AB102" s="45">
        <v>4</v>
      </c>
      <c r="AC102" s="45">
        <v>4</v>
      </c>
      <c r="AD102" s="45">
        <v>4</v>
      </c>
      <c r="AE102" s="45">
        <v>6</v>
      </c>
      <c r="AF102" s="45">
        <v>6</v>
      </c>
      <c r="AG102" s="45">
        <v>18</v>
      </c>
      <c r="AH102" s="45">
        <v>16</v>
      </c>
      <c r="AI102" s="45">
        <v>20</v>
      </c>
      <c r="AJ102" s="27">
        <f>SUM(AK102:BG102)</f>
        <v>0</v>
      </c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36">
        <f>SUM(BI102:CY102)</f>
        <v>5</v>
      </c>
      <c r="BI102" s="51">
        <v>0</v>
      </c>
      <c r="BJ102" s="51">
        <v>0</v>
      </c>
      <c r="BK102" s="51">
        <v>0</v>
      </c>
      <c r="BL102" s="51">
        <v>2</v>
      </c>
      <c r="BM102" s="51">
        <v>0</v>
      </c>
      <c r="BN102" s="51">
        <v>0</v>
      </c>
      <c r="BO102" s="51">
        <v>3</v>
      </c>
      <c r="BP102" s="51">
        <v>0</v>
      </c>
      <c r="BQ102" s="51">
        <v>0</v>
      </c>
      <c r="BR102" s="51">
        <v>0</v>
      </c>
      <c r="BS102" s="51">
        <v>0</v>
      </c>
      <c r="BT102" s="51">
        <v>0</v>
      </c>
      <c r="BU102" s="51">
        <v>0</v>
      </c>
      <c r="BV102" s="51">
        <v>0</v>
      </c>
      <c r="BW102" s="51">
        <v>0</v>
      </c>
      <c r="BX102" s="51">
        <v>0</v>
      </c>
      <c r="BY102" s="51">
        <v>0</v>
      </c>
      <c r="BZ102" s="51">
        <v>0</v>
      </c>
      <c r="CA102" s="51">
        <v>0</v>
      </c>
      <c r="CB102" s="51">
        <v>0</v>
      </c>
      <c r="CC102" s="51">
        <v>0</v>
      </c>
      <c r="CD102" s="51">
        <v>0</v>
      </c>
      <c r="CE102" s="51">
        <v>0</v>
      </c>
      <c r="CF102" s="51">
        <v>0</v>
      </c>
      <c r="CG102" s="51">
        <v>0</v>
      </c>
      <c r="CH102" s="51">
        <v>0</v>
      </c>
      <c r="CI102" s="51">
        <v>0</v>
      </c>
      <c r="CJ102" s="51">
        <v>0</v>
      </c>
      <c r="CK102" s="51">
        <v>0</v>
      </c>
      <c r="CL102" s="51">
        <v>0</v>
      </c>
      <c r="CM102" s="51">
        <v>0</v>
      </c>
      <c r="CN102" s="51">
        <v>0</v>
      </c>
      <c r="CO102" s="51">
        <v>0</v>
      </c>
      <c r="CP102" s="51">
        <v>0</v>
      </c>
      <c r="CQ102" s="51">
        <v>0</v>
      </c>
      <c r="CR102" s="51">
        <v>0</v>
      </c>
      <c r="CS102" s="51">
        <v>0</v>
      </c>
      <c r="CT102" s="51">
        <v>0</v>
      </c>
      <c r="CU102" s="51">
        <v>0</v>
      </c>
      <c r="CV102" s="51">
        <v>0</v>
      </c>
      <c r="CW102" s="51">
        <v>0</v>
      </c>
      <c r="CX102" s="51">
        <v>0</v>
      </c>
      <c r="CY102" s="51">
        <v>0</v>
      </c>
    </row>
    <row r="103" spans="1:103" s="13" customFormat="1" ht="15.75" customHeight="1">
      <c r="A103" s="13" t="s">
        <v>143</v>
      </c>
      <c r="B103" s="13" t="s">
        <v>14</v>
      </c>
      <c r="C103" s="8">
        <v>79</v>
      </c>
      <c r="D103" s="9">
        <v>11</v>
      </c>
      <c r="E103" s="42">
        <v>321</v>
      </c>
      <c r="F103" s="43">
        <v>18</v>
      </c>
      <c r="G103" s="43">
        <v>50</v>
      </c>
      <c r="H103" s="13">
        <v>50</v>
      </c>
      <c r="I103" s="13">
        <v>3</v>
      </c>
      <c r="J103" s="2"/>
      <c r="K103" s="6">
        <f>L103+X103+AJ103+BH103</f>
        <v>102</v>
      </c>
      <c r="L103" s="23">
        <f>SUM(M103:W103)</f>
        <v>0</v>
      </c>
      <c r="M103" s="54">
        <v>0</v>
      </c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25">
        <f>SUM(Y103:AI103)</f>
        <v>82</v>
      </c>
      <c r="Y103" s="45">
        <v>6</v>
      </c>
      <c r="Z103" s="45">
        <v>3</v>
      </c>
      <c r="AA103" s="45">
        <v>1</v>
      </c>
      <c r="AB103" s="45">
        <v>4</v>
      </c>
      <c r="AC103" s="45">
        <v>0</v>
      </c>
      <c r="AD103" s="45">
        <v>0</v>
      </c>
      <c r="AE103" s="45">
        <v>6</v>
      </c>
      <c r="AF103" s="45">
        <v>8</v>
      </c>
      <c r="AG103" s="45">
        <v>18</v>
      </c>
      <c r="AH103" s="45">
        <v>16</v>
      </c>
      <c r="AI103" s="45">
        <v>20</v>
      </c>
      <c r="AJ103" s="27">
        <f>SUM(AK103:BG103)</f>
        <v>0</v>
      </c>
      <c r="AK103" s="46">
        <v>0</v>
      </c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36">
        <f>SUM(BI103:CY103)</f>
        <v>20</v>
      </c>
      <c r="BI103" s="51">
        <v>0</v>
      </c>
      <c r="BJ103" s="51">
        <v>0</v>
      </c>
      <c r="BK103" s="51">
        <v>0</v>
      </c>
      <c r="BL103" s="51">
        <v>2</v>
      </c>
      <c r="BM103" s="51">
        <v>2</v>
      </c>
      <c r="BN103" s="51">
        <v>2</v>
      </c>
      <c r="BO103" s="51">
        <v>2</v>
      </c>
      <c r="BP103" s="51">
        <v>0</v>
      </c>
      <c r="BQ103" s="51">
        <v>0</v>
      </c>
      <c r="BR103" s="51">
        <v>0</v>
      </c>
      <c r="BS103" s="51">
        <v>0</v>
      </c>
      <c r="BT103" s="51">
        <v>0</v>
      </c>
      <c r="BU103" s="51">
        <v>0</v>
      </c>
      <c r="BV103" s="51">
        <v>0</v>
      </c>
      <c r="BW103" s="51">
        <v>0</v>
      </c>
      <c r="BX103" s="51">
        <v>0</v>
      </c>
      <c r="BY103" s="51">
        <v>0</v>
      </c>
      <c r="BZ103" s="51">
        <v>2</v>
      </c>
      <c r="CA103" s="51">
        <v>2</v>
      </c>
      <c r="CB103" s="51">
        <v>4</v>
      </c>
      <c r="CC103" s="51">
        <v>0</v>
      </c>
      <c r="CD103" s="51">
        <v>4</v>
      </c>
      <c r="CE103" s="51">
        <v>0</v>
      </c>
      <c r="CF103" s="51">
        <v>0</v>
      </c>
      <c r="CG103" s="51">
        <v>0</v>
      </c>
      <c r="CH103" s="51">
        <v>0</v>
      </c>
      <c r="CI103" s="51">
        <v>0</v>
      </c>
      <c r="CJ103" s="51">
        <v>0</v>
      </c>
      <c r="CK103" s="51">
        <v>0</v>
      </c>
      <c r="CL103" s="51">
        <v>0</v>
      </c>
      <c r="CM103" s="51">
        <v>0</v>
      </c>
      <c r="CN103" s="51">
        <v>0</v>
      </c>
      <c r="CO103" s="51">
        <v>0</v>
      </c>
      <c r="CP103" s="51">
        <v>0</v>
      </c>
      <c r="CQ103" s="51">
        <v>0</v>
      </c>
      <c r="CR103" s="51">
        <v>0</v>
      </c>
      <c r="CS103" s="51">
        <v>0</v>
      </c>
      <c r="CT103" s="51">
        <v>0</v>
      </c>
      <c r="CU103" s="51">
        <v>0</v>
      </c>
      <c r="CV103" s="51">
        <v>0</v>
      </c>
      <c r="CW103" s="51">
        <v>0</v>
      </c>
      <c r="CX103" s="51">
        <v>0</v>
      </c>
      <c r="CY103" s="51">
        <v>0</v>
      </c>
    </row>
    <row r="104" spans="1:103" s="13" customFormat="1" ht="15.75" customHeight="1">
      <c r="A104" s="52" t="s">
        <v>51</v>
      </c>
      <c r="B104" s="13" t="s">
        <v>16</v>
      </c>
      <c r="C104" s="9">
        <v>214</v>
      </c>
      <c r="D104" s="8">
        <v>11</v>
      </c>
      <c r="E104" s="55" t="s">
        <v>153</v>
      </c>
      <c r="F104" s="43">
        <v>14</v>
      </c>
      <c r="G104" s="43">
        <v>121</v>
      </c>
      <c r="H104" s="13">
        <v>121</v>
      </c>
      <c r="I104" s="13">
        <v>3</v>
      </c>
      <c r="J104" s="53"/>
      <c r="K104" s="6">
        <f t="shared" si="15"/>
        <v>98</v>
      </c>
      <c r="L104" s="23">
        <f t="shared" si="16"/>
        <v>0</v>
      </c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25">
        <f t="shared" si="17"/>
        <v>82</v>
      </c>
      <c r="Y104" s="45">
        <v>6</v>
      </c>
      <c r="Z104" s="45">
        <v>3</v>
      </c>
      <c r="AA104" s="45">
        <v>1</v>
      </c>
      <c r="AB104" s="45">
        <v>4</v>
      </c>
      <c r="AC104" s="45">
        <v>4</v>
      </c>
      <c r="AD104" s="45">
        <v>4</v>
      </c>
      <c r="AE104" s="45">
        <v>6</v>
      </c>
      <c r="AF104" s="45">
        <v>8</v>
      </c>
      <c r="AG104" s="45">
        <v>18</v>
      </c>
      <c r="AH104" s="45">
        <v>16</v>
      </c>
      <c r="AI104" s="45">
        <v>12</v>
      </c>
      <c r="AJ104" s="27">
        <f t="shared" si="18"/>
        <v>10</v>
      </c>
      <c r="AK104" s="46"/>
      <c r="AL104" s="46">
        <v>2</v>
      </c>
      <c r="AM104" s="46"/>
      <c r="AN104" s="46"/>
      <c r="AO104" s="46">
        <v>3</v>
      </c>
      <c r="AP104" s="46">
        <v>4</v>
      </c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>
        <v>1</v>
      </c>
      <c r="BD104" s="46"/>
      <c r="BE104" s="46"/>
      <c r="BF104" s="46"/>
      <c r="BG104" s="46"/>
      <c r="BH104" s="36">
        <f t="shared" si="19"/>
        <v>6</v>
      </c>
      <c r="BI104" s="51">
        <v>0</v>
      </c>
      <c r="BJ104" s="51">
        <v>2</v>
      </c>
      <c r="BK104" s="51">
        <v>0</v>
      </c>
      <c r="BL104" s="51">
        <v>0</v>
      </c>
      <c r="BM104" s="51">
        <v>0</v>
      </c>
      <c r="BN104" s="51">
        <v>2</v>
      </c>
      <c r="BO104" s="51">
        <v>0</v>
      </c>
      <c r="BP104" s="51">
        <v>2</v>
      </c>
      <c r="BQ104" s="51">
        <v>0</v>
      </c>
      <c r="BR104" s="51">
        <v>0</v>
      </c>
      <c r="BS104" s="51">
        <v>0</v>
      </c>
      <c r="BT104" s="51">
        <v>0</v>
      </c>
      <c r="BU104" s="51">
        <v>0</v>
      </c>
      <c r="BV104" s="51">
        <v>0</v>
      </c>
      <c r="BW104" s="51">
        <v>0</v>
      </c>
      <c r="BX104" s="51">
        <v>0</v>
      </c>
      <c r="BY104" s="51">
        <v>0</v>
      </c>
      <c r="BZ104" s="51">
        <v>0</v>
      </c>
      <c r="CA104" s="51">
        <v>0</v>
      </c>
      <c r="CB104" s="51">
        <v>0</v>
      </c>
      <c r="CC104" s="51">
        <v>0</v>
      </c>
      <c r="CD104" s="51">
        <v>0</v>
      </c>
      <c r="CE104" s="51">
        <v>0</v>
      </c>
      <c r="CF104" s="51">
        <v>0</v>
      </c>
      <c r="CG104" s="51">
        <v>0</v>
      </c>
      <c r="CH104" s="51">
        <v>0</v>
      </c>
      <c r="CI104" s="51">
        <v>0</v>
      </c>
      <c r="CJ104" s="51">
        <v>0</v>
      </c>
      <c r="CK104" s="51">
        <v>0</v>
      </c>
      <c r="CL104" s="51">
        <v>0</v>
      </c>
      <c r="CM104" s="51">
        <v>0</v>
      </c>
      <c r="CN104" s="51">
        <v>0</v>
      </c>
      <c r="CO104" s="51">
        <v>0</v>
      </c>
      <c r="CP104" s="51">
        <v>0</v>
      </c>
      <c r="CQ104" s="51">
        <v>0</v>
      </c>
      <c r="CR104" s="51">
        <v>0</v>
      </c>
      <c r="CS104" s="51">
        <v>0</v>
      </c>
      <c r="CT104" s="51">
        <v>0</v>
      </c>
      <c r="CU104" s="51">
        <v>0</v>
      </c>
      <c r="CV104" s="51">
        <v>0</v>
      </c>
      <c r="CW104" s="51">
        <v>0</v>
      </c>
      <c r="CX104" s="51">
        <v>0</v>
      </c>
      <c r="CY104" s="51">
        <v>0</v>
      </c>
    </row>
    <row r="105" spans="1:103" s="13" customFormat="1" ht="15.75" customHeight="1">
      <c r="A105" s="12" t="s">
        <v>96</v>
      </c>
      <c r="B105" s="59" t="s">
        <v>9</v>
      </c>
      <c r="C105" s="59"/>
      <c r="D105" s="11">
        <v>11</v>
      </c>
      <c r="E105" s="42" t="s">
        <v>163</v>
      </c>
      <c r="F105" s="43">
        <v>18</v>
      </c>
      <c r="G105" s="43">
        <v>104</v>
      </c>
      <c r="H105" s="13">
        <v>104</v>
      </c>
      <c r="I105" s="13">
        <v>3</v>
      </c>
      <c r="J105" s="2"/>
      <c r="K105" s="6">
        <f t="shared" si="15"/>
        <v>96</v>
      </c>
      <c r="L105" s="23">
        <f t="shared" si="16"/>
        <v>9</v>
      </c>
      <c r="M105" s="54">
        <v>1</v>
      </c>
      <c r="N105" s="54">
        <v>2</v>
      </c>
      <c r="O105" s="54">
        <v>6</v>
      </c>
      <c r="P105" s="54"/>
      <c r="Q105" s="54"/>
      <c r="R105" s="54"/>
      <c r="S105" s="54"/>
      <c r="T105" s="54"/>
      <c r="U105" s="54"/>
      <c r="V105" s="54"/>
      <c r="W105" s="54"/>
      <c r="X105" s="25">
        <f t="shared" si="17"/>
        <v>65</v>
      </c>
      <c r="Y105" s="45">
        <v>6</v>
      </c>
      <c r="Z105" s="45">
        <v>3</v>
      </c>
      <c r="AA105" s="45">
        <v>0</v>
      </c>
      <c r="AB105" s="45">
        <v>4</v>
      </c>
      <c r="AC105" s="45">
        <v>4</v>
      </c>
      <c r="AD105" s="45">
        <v>4</v>
      </c>
      <c r="AE105" s="45">
        <v>4</v>
      </c>
      <c r="AF105" s="45">
        <v>8</v>
      </c>
      <c r="AG105" s="45">
        <v>9</v>
      </c>
      <c r="AH105" s="45">
        <v>8</v>
      </c>
      <c r="AI105" s="45">
        <v>15</v>
      </c>
      <c r="AJ105" s="27">
        <f t="shared" si="18"/>
        <v>0</v>
      </c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36">
        <f t="shared" si="19"/>
        <v>22</v>
      </c>
      <c r="BI105" s="51">
        <v>2</v>
      </c>
      <c r="BJ105" s="51">
        <v>2</v>
      </c>
      <c r="BK105" s="51">
        <v>3</v>
      </c>
      <c r="BL105" s="51">
        <v>0</v>
      </c>
      <c r="BM105" s="51">
        <v>0</v>
      </c>
      <c r="BN105" s="51">
        <v>2</v>
      </c>
      <c r="BO105" s="51">
        <v>3</v>
      </c>
      <c r="BP105" s="51">
        <v>0</v>
      </c>
      <c r="BQ105" s="51">
        <v>0</v>
      </c>
      <c r="BR105" s="51">
        <v>0</v>
      </c>
      <c r="BS105" s="51">
        <v>0</v>
      </c>
      <c r="BT105" s="51">
        <v>2</v>
      </c>
      <c r="BU105" s="51">
        <v>0</v>
      </c>
      <c r="BV105" s="51">
        <v>3</v>
      </c>
      <c r="BW105" s="51">
        <v>4</v>
      </c>
      <c r="BX105" s="51">
        <v>0</v>
      </c>
      <c r="BY105" s="51">
        <v>0</v>
      </c>
      <c r="BZ105" s="51">
        <v>0</v>
      </c>
      <c r="CA105" s="51">
        <v>0</v>
      </c>
      <c r="CB105" s="51">
        <v>0</v>
      </c>
      <c r="CC105" s="51">
        <v>0</v>
      </c>
      <c r="CD105" s="51">
        <v>0</v>
      </c>
      <c r="CE105" s="51">
        <v>0</v>
      </c>
      <c r="CF105" s="51">
        <v>0</v>
      </c>
      <c r="CG105" s="51">
        <v>0</v>
      </c>
      <c r="CH105" s="51">
        <v>0</v>
      </c>
      <c r="CI105" s="51">
        <v>0</v>
      </c>
      <c r="CJ105" s="51">
        <v>0</v>
      </c>
      <c r="CK105" s="51">
        <v>0</v>
      </c>
      <c r="CL105" s="51">
        <v>0</v>
      </c>
      <c r="CM105" s="51">
        <v>0</v>
      </c>
      <c r="CN105" s="51">
        <v>0</v>
      </c>
      <c r="CO105" s="51">
        <v>0</v>
      </c>
      <c r="CP105" s="51">
        <v>0</v>
      </c>
      <c r="CQ105" s="51">
        <v>0</v>
      </c>
      <c r="CR105" s="51">
        <v>0</v>
      </c>
      <c r="CS105" s="51">
        <v>0</v>
      </c>
      <c r="CT105" s="51">
        <v>0</v>
      </c>
      <c r="CU105" s="51">
        <v>0</v>
      </c>
      <c r="CV105" s="51">
        <v>0</v>
      </c>
      <c r="CW105" s="51">
        <v>0</v>
      </c>
      <c r="CX105" s="51">
        <v>1</v>
      </c>
      <c r="CY105" s="51">
        <v>0</v>
      </c>
    </row>
    <row r="106" spans="1:103" s="13" customFormat="1" ht="15.75" customHeight="1">
      <c r="A106" s="10" t="s">
        <v>40</v>
      </c>
      <c r="B106" s="13" t="s">
        <v>8</v>
      </c>
      <c r="C106" s="9">
        <v>71</v>
      </c>
      <c r="D106" s="57">
        <v>11</v>
      </c>
      <c r="E106" s="58">
        <v>224</v>
      </c>
      <c r="F106" s="43">
        <v>6</v>
      </c>
      <c r="G106" s="43">
        <v>110</v>
      </c>
      <c r="H106" s="13">
        <v>110</v>
      </c>
      <c r="I106" s="13">
        <v>3</v>
      </c>
      <c r="J106" s="2"/>
      <c r="K106" s="6">
        <f t="shared" si="15"/>
        <v>90</v>
      </c>
      <c r="L106" s="23">
        <f t="shared" si="16"/>
        <v>31</v>
      </c>
      <c r="M106" s="54">
        <v>3</v>
      </c>
      <c r="N106" s="54">
        <v>2</v>
      </c>
      <c r="O106" s="54">
        <v>6</v>
      </c>
      <c r="P106" s="54"/>
      <c r="Q106" s="54"/>
      <c r="R106" s="54"/>
      <c r="S106" s="54"/>
      <c r="T106" s="54">
        <v>20</v>
      </c>
      <c r="U106" s="54"/>
      <c r="V106" s="54"/>
      <c r="W106" s="54"/>
      <c r="X106" s="25">
        <f t="shared" si="17"/>
        <v>28</v>
      </c>
      <c r="Y106" s="45">
        <v>5</v>
      </c>
      <c r="Z106" s="45">
        <v>3</v>
      </c>
      <c r="AA106" s="45">
        <v>0</v>
      </c>
      <c r="AB106" s="45">
        <v>4</v>
      </c>
      <c r="AC106" s="45">
        <v>0</v>
      </c>
      <c r="AD106" s="45">
        <v>0</v>
      </c>
      <c r="AE106" s="45">
        <v>0</v>
      </c>
      <c r="AF106" s="45">
        <v>6</v>
      </c>
      <c r="AG106" s="45">
        <v>10</v>
      </c>
      <c r="AH106" s="45">
        <v>0</v>
      </c>
      <c r="AI106" s="45">
        <v>0</v>
      </c>
      <c r="AJ106" s="27">
        <f t="shared" si="18"/>
        <v>31</v>
      </c>
      <c r="AK106" s="46">
        <v>1</v>
      </c>
      <c r="AL106" s="46">
        <v>2</v>
      </c>
      <c r="AM106" s="46"/>
      <c r="AN106" s="46"/>
      <c r="AO106" s="46">
        <v>3</v>
      </c>
      <c r="AP106" s="46">
        <v>4</v>
      </c>
      <c r="AQ106" s="46">
        <v>10</v>
      </c>
      <c r="AR106" s="46">
        <v>1</v>
      </c>
      <c r="AS106" s="46">
        <v>10</v>
      </c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36">
        <f t="shared" si="19"/>
        <v>0</v>
      </c>
      <c r="BI106" s="51">
        <v>0</v>
      </c>
      <c r="BJ106" s="51">
        <v>0</v>
      </c>
      <c r="BK106" s="51">
        <v>0</v>
      </c>
      <c r="BL106" s="51">
        <v>0</v>
      </c>
      <c r="BM106" s="51">
        <v>0</v>
      </c>
      <c r="BN106" s="51">
        <v>0</v>
      </c>
      <c r="BO106" s="51">
        <v>0</v>
      </c>
      <c r="BP106" s="51">
        <v>0</v>
      </c>
      <c r="BQ106" s="51">
        <v>0</v>
      </c>
      <c r="BR106" s="51">
        <v>0</v>
      </c>
      <c r="BS106" s="51">
        <v>0</v>
      </c>
      <c r="BT106" s="51">
        <v>0</v>
      </c>
      <c r="BU106" s="51">
        <v>0</v>
      </c>
      <c r="BV106" s="51">
        <v>0</v>
      </c>
      <c r="BW106" s="51">
        <v>0</v>
      </c>
      <c r="BX106" s="51">
        <v>0</v>
      </c>
      <c r="BY106" s="51">
        <v>0</v>
      </c>
      <c r="BZ106" s="51">
        <v>0</v>
      </c>
      <c r="CA106" s="51">
        <v>0</v>
      </c>
      <c r="CB106" s="51">
        <v>0</v>
      </c>
      <c r="CC106" s="51">
        <v>0</v>
      </c>
      <c r="CD106" s="51">
        <v>0</v>
      </c>
      <c r="CE106" s="51">
        <v>0</v>
      </c>
      <c r="CF106" s="51">
        <v>0</v>
      </c>
      <c r="CG106" s="51">
        <v>0</v>
      </c>
      <c r="CH106" s="51">
        <v>0</v>
      </c>
      <c r="CI106" s="51">
        <v>0</v>
      </c>
      <c r="CJ106" s="51">
        <v>0</v>
      </c>
      <c r="CK106" s="51">
        <v>0</v>
      </c>
      <c r="CL106" s="51">
        <v>0</v>
      </c>
      <c r="CM106" s="51">
        <v>0</v>
      </c>
      <c r="CN106" s="51">
        <v>0</v>
      </c>
      <c r="CO106" s="51">
        <v>0</v>
      </c>
      <c r="CP106" s="51">
        <v>0</v>
      </c>
      <c r="CQ106" s="51">
        <v>0</v>
      </c>
      <c r="CR106" s="51">
        <v>0</v>
      </c>
      <c r="CS106" s="51">
        <v>0</v>
      </c>
      <c r="CT106" s="51">
        <v>0</v>
      </c>
      <c r="CU106" s="51">
        <v>0</v>
      </c>
      <c r="CV106" s="51">
        <v>0</v>
      </c>
      <c r="CW106" s="51">
        <v>0</v>
      </c>
      <c r="CX106" s="51">
        <v>0</v>
      </c>
      <c r="CY106" s="51">
        <v>0</v>
      </c>
    </row>
    <row r="107" spans="1:103" s="13" customFormat="1" ht="15.75" customHeight="1">
      <c r="A107" s="52" t="s">
        <v>52</v>
      </c>
      <c r="B107" s="13" t="s">
        <v>16</v>
      </c>
      <c r="C107" s="9">
        <v>170</v>
      </c>
      <c r="D107" s="8">
        <v>11</v>
      </c>
      <c r="E107" s="58">
        <v>224</v>
      </c>
      <c r="F107" s="43">
        <v>11</v>
      </c>
      <c r="G107" s="43">
        <v>92</v>
      </c>
      <c r="H107" s="13">
        <v>92</v>
      </c>
      <c r="I107" s="13">
        <v>3</v>
      </c>
      <c r="J107" s="2"/>
      <c r="K107" s="6">
        <f t="shared" si="15"/>
        <v>89</v>
      </c>
      <c r="L107" s="23">
        <f t="shared" si="16"/>
        <v>11</v>
      </c>
      <c r="M107" s="54">
        <v>3</v>
      </c>
      <c r="N107" s="54">
        <v>2</v>
      </c>
      <c r="O107" s="54">
        <v>6</v>
      </c>
      <c r="P107" s="54"/>
      <c r="Q107" s="54"/>
      <c r="R107" s="54"/>
      <c r="S107" s="54"/>
      <c r="T107" s="54"/>
      <c r="U107" s="54"/>
      <c r="V107" s="54"/>
      <c r="W107" s="54"/>
      <c r="X107" s="25">
        <f t="shared" si="17"/>
        <v>56</v>
      </c>
      <c r="Y107" s="45">
        <v>6</v>
      </c>
      <c r="Z107" s="45">
        <v>3</v>
      </c>
      <c r="AA107" s="45">
        <v>1</v>
      </c>
      <c r="AB107" s="45">
        <v>4</v>
      </c>
      <c r="AC107" s="45">
        <v>0</v>
      </c>
      <c r="AD107" s="45">
        <v>4</v>
      </c>
      <c r="AE107" s="45">
        <v>4</v>
      </c>
      <c r="AF107" s="45">
        <v>8</v>
      </c>
      <c r="AG107" s="45">
        <v>9</v>
      </c>
      <c r="AH107" s="45">
        <v>9</v>
      </c>
      <c r="AI107" s="45">
        <v>8</v>
      </c>
      <c r="AJ107" s="27">
        <f t="shared" si="18"/>
        <v>3</v>
      </c>
      <c r="AK107" s="46"/>
      <c r="AL107" s="46">
        <v>2</v>
      </c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>
        <v>1</v>
      </c>
      <c r="BG107" s="46"/>
      <c r="BH107" s="36">
        <f t="shared" si="19"/>
        <v>19</v>
      </c>
      <c r="BI107" s="51">
        <v>0</v>
      </c>
      <c r="BJ107" s="51">
        <v>0</v>
      </c>
      <c r="BK107" s="51">
        <v>0</v>
      </c>
      <c r="BL107" s="51">
        <v>2</v>
      </c>
      <c r="BM107" s="51">
        <v>2</v>
      </c>
      <c r="BN107" s="51">
        <v>2</v>
      </c>
      <c r="BO107" s="51">
        <v>3</v>
      </c>
      <c r="BP107" s="51">
        <v>0</v>
      </c>
      <c r="BQ107" s="51">
        <v>3</v>
      </c>
      <c r="BR107" s="51">
        <v>0</v>
      </c>
      <c r="BS107" s="51">
        <v>0</v>
      </c>
      <c r="BT107" s="51">
        <v>0</v>
      </c>
      <c r="BU107" s="51">
        <v>0</v>
      </c>
      <c r="BV107" s="51">
        <v>0</v>
      </c>
      <c r="BW107" s="51">
        <v>0</v>
      </c>
      <c r="BX107" s="51">
        <v>0</v>
      </c>
      <c r="BY107" s="51">
        <v>0</v>
      </c>
      <c r="BZ107" s="51">
        <v>2</v>
      </c>
      <c r="CA107" s="51">
        <v>0</v>
      </c>
      <c r="CB107" s="51">
        <v>0</v>
      </c>
      <c r="CC107" s="51">
        <v>0</v>
      </c>
      <c r="CD107" s="51">
        <v>0</v>
      </c>
      <c r="CE107" s="51">
        <v>0</v>
      </c>
      <c r="CF107" s="51">
        <v>0</v>
      </c>
      <c r="CG107" s="51">
        <v>0</v>
      </c>
      <c r="CH107" s="51">
        <v>0</v>
      </c>
      <c r="CI107" s="51">
        <v>0</v>
      </c>
      <c r="CJ107" s="51">
        <v>0</v>
      </c>
      <c r="CK107" s="51">
        <v>0</v>
      </c>
      <c r="CL107" s="51">
        <v>0</v>
      </c>
      <c r="CM107" s="51">
        <v>0</v>
      </c>
      <c r="CN107" s="51">
        <v>0</v>
      </c>
      <c r="CO107" s="51">
        <v>0</v>
      </c>
      <c r="CP107" s="51">
        <v>0</v>
      </c>
      <c r="CQ107" s="51">
        <v>0</v>
      </c>
      <c r="CR107" s="51">
        <v>0</v>
      </c>
      <c r="CS107" s="51">
        <v>0</v>
      </c>
      <c r="CT107" s="51">
        <v>0</v>
      </c>
      <c r="CU107" s="51">
        <v>0</v>
      </c>
      <c r="CV107" s="51">
        <v>0</v>
      </c>
      <c r="CW107" s="51">
        <v>0</v>
      </c>
      <c r="CX107" s="51">
        <v>0</v>
      </c>
      <c r="CY107" s="51">
        <v>5</v>
      </c>
    </row>
    <row r="108" spans="1:129" s="13" customFormat="1" ht="15.75" customHeight="1">
      <c r="A108" s="12" t="s">
        <v>36</v>
      </c>
      <c r="B108" s="59" t="s">
        <v>9</v>
      </c>
      <c r="C108" s="59"/>
      <c r="D108" s="11">
        <v>11</v>
      </c>
      <c r="E108" s="42">
        <v>213</v>
      </c>
      <c r="F108" s="43">
        <v>14</v>
      </c>
      <c r="G108" s="43">
        <v>9</v>
      </c>
      <c r="H108" s="13">
        <v>9</v>
      </c>
      <c r="I108" s="13">
        <v>3</v>
      </c>
      <c r="J108" s="2"/>
      <c r="K108" s="6">
        <f t="shared" si="15"/>
        <v>87</v>
      </c>
      <c r="L108" s="23">
        <f t="shared" si="16"/>
        <v>9</v>
      </c>
      <c r="M108" s="44">
        <v>1</v>
      </c>
      <c r="N108" s="44">
        <v>2</v>
      </c>
      <c r="O108" s="44">
        <v>6</v>
      </c>
      <c r="P108" s="44"/>
      <c r="Q108" s="44"/>
      <c r="R108" s="44"/>
      <c r="S108" s="44"/>
      <c r="T108" s="44"/>
      <c r="U108" s="44"/>
      <c r="V108" s="44"/>
      <c r="W108" s="44"/>
      <c r="X108" s="25">
        <f t="shared" si="17"/>
        <v>0</v>
      </c>
      <c r="Y108" s="45">
        <v>0</v>
      </c>
      <c r="Z108" s="45">
        <v>0</v>
      </c>
      <c r="AA108" s="45">
        <v>0</v>
      </c>
      <c r="AB108" s="45">
        <v>0</v>
      </c>
      <c r="AC108" s="45">
        <v>0</v>
      </c>
      <c r="AD108" s="45">
        <v>0</v>
      </c>
      <c r="AE108" s="45">
        <v>0</v>
      </c>
      <c r="AF108" s="45">
        <v>0</v>
      </c>
      <c r="AG108" s="45">
        <v>0</v>
      </c>
      <c r="AH108" s="45">
        <v>0</v>
      </c>
      <c r="AI108" s="45">
        <v>0</v>
      </c>
      <c r="AJ108" s="27">
        <f t="shared" si="18"/>
        <v>44</v>
      </c>
      <c r="AK108" s="46">
        <v>1</v>
      </c>
      <c r="AL108" s="46">
        <v>2</v>
      </c>
      <c r="AM108" s="46"/>
      <c r="AN108" s="46"/>
      <c r="AO108" s="46">
        <v>3</v>
      </c>
      <c r="AP108" s="46">
        <v>4</v>
      </c>
      <c r="AQ108" s="46">
        <v>10</v>
      </c>
      <c r="AR108" s="46">
        <v>1</v>
      </c>
      <c r="AS108" s="46">
        <v>10</v>
      </c>
      <c r="AT108" s="46"/>
      <c r="AU108" s="46">
        <v>5</v>
      </c>
      <c r="AV108" s="46">
        <v>5</v>
      </c>
      <c r="AW108" s="46"/>
      <c r="AX108" s="46"/>
      <c r="AY108" s="46"/>
      <c r="AZ108" s="46"/>
      <c r="BA108" s="46">
        <v>3</v>
      </c>
      <c r="BB108" s="46"/>
      <c r="BC108" s="46"/>
      <c r="BD108" s="46"/>
      <c r="BE108" s="46"/>
      <c r="BF108" s="46"/>
      <c r="BG108" s="46"/>
      <c r="BH108" s="36">
        <f t="shared" si="19"/>
        <v>34</v>
      </c>
      <c r="BI108" s="47">
        <v>2</v>
      </c>
      <c r="BJ108" s="47">
        <v>2</v>
      </c>
      <c r="BK108" s="47">
        <v>3</v>
      </c>
      <c r="BL108" s="47">
        <v>1</v>
      </c>
      <c r="BM108" s="47">
        <v>1</v>
      </c>
      <c r="BN108" s="47">
        <v>2</v>
      </c>
      <c r="BO108" s="47">
        <v>3</v>
      </c>
      <c r="BP108" s="47">
        <v>0</v>
      </c>
      <c r="BQ108" s="47">
        <v>0</v>
      </c>
      <c r="BR108" s="47">
        <v>0</v>
      </c>
      <c r="BS108" s="47">
        <v>0</v>
      </c>
      <c r="BT108" s="47">
        <v>6</v>
      </c>
      <c r="BU108" s="47">
        <v>0</v>
      </c>
      <c r="BV108" s="47">
        <v>0</v>
      </c>
      <c r="BW108" s="47">
        <v>0</v>
      </c>
      <c r="BX108" s="47">
        <v>0</v>
      </c>
      <c r="BY108" s="47">
        <v>0</v>
      </c>
      <c r="BZ108" s="47">
        <v>2</v>
      </c>
      <c r="CA108" s="47">
        <v>2</v>
      </c>
      <c r="CB108" s="47">
        <v>0</v>
      </c>
      <c r="CC108" s="47">
        <v>0</v>
      </c>
      <c r="CD108" s="47">
        <v>0</v>
      </c>
      <c r="CE108" s="47">
        <v>0</v>
      </c>
      <c r="CF108" s="47">
        <v>0</v>
      </c>
      <c r="CG108" s="47">
        <v>0</v>
      </c>
      <c r="CH108" s="47">
        <v>0</v>
      </c>
      <c r="CI108" s="47">
        <v>0</v>
      </c>
      <c r="CJ108" s="47">
        <v>0</v>
      </c>
      <c r="CK108" s="47">
        <v>0</v>
      </c>
      <c r="CL108" s="47">
        <v>0</v>
      </c>
      <c r="CM108" s="47">
        <v>0</v>
      </c>
      <c r="CN108" s="47">
        <v>0</v>
      </c>
      <c r="CO108" s="47">
        <v>0</v>
      </c>
      <c r="CP108" s="47">
        <v>0</v>
      </c>
      <c r="CQ108" s="47">
        <v>0</v>
      </c>
      <c r="CR108" s="47">
        <v>0</v>
      </c>
      <c r="CS108" s="47">
        <v>0</v>
      </c>
      <c r="CT108" s="47">
        <v>0</v>
      </c>
      <c r="CU108" s="47">
        <v>0</v>
      </c>
      <c r="CV108" s="47">
        <v>0</v>
      </c>
      <c r="CW108" s="47">
        <v>0</v>
      </c>
      <c r="CX108" s="47">
        <v>5</v>
      </c>
      <c r="CY108" s="47">
        <v>5</v>
      </c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</row>
    <row r="109" spans="1:103" s="13" customFormat="1" ht="15.75" customHeight="1">
      <c r="A109" s="13" t="s">
        <v>265</v>
      </c>
      <c r="B109" s="13" t="s">
        <v>8</v>
      </c>
      <c r="C109" s="9">
        <v>178</v>
      </c>
      <c r="D109" s="9">
        <v>11</v>
      </c>
      <c r="E109" s="58">
        <v>320</v>
      </c>
      <c r="F109" s="43">
        <v>15</v>
      </c>
      <c r="G109" s="43">
        <v>117</v>
      </c>
      <c r="H109" s="13">
        <v>117</v>
      </c>
      <c r="I109" s="13">
        <v>3</v>
      </c>
      <c r="J109" s="2"/>
      <c r="K109" s="6">
        <f t="shared" si="15"/>
        <v>86</v>
      </c>
      <c r="L109" s="23">
        <f t="shared" si="16"/>
        <v>9</v>
      </c>
      <c r="M109" s="54">
        <v>1</v>
      </c>
      <c r="N109" s="54">
        <v>2</v>
      </c>
      <c r="O109" s="54">
        <v>6</v>
      </c>
      <c r="P109" s="54"/>
      <c r="Q109" s="54"/>
      <c r="R109" s="54"/>
      <c r="S109" s="54"/>
      <c r="T109" s="54"/>
      <c r="U109" s="54"/>
      <c r="V109" s="54"/>
      <c r="W109" s="54"/>
      <c r="X109" s="25">
        <f t="shared" si="17"/>
        <v>10</v>
      </c>
      <c r="Y109" s="45">
        <v>4</v>
      </c>
      <c r="Z109" s="45">
        <v>1</v>
      </c>
      <c r="AA109" s="45">
        <v>1</v>
      </c>
      <c r="AB109" s="45">
        <v>0</v>
      </c>
      <c r="AC109" s="45">
        <v>0</v>
      </c>
      <c r="AD109" s="45">
        <v>0</v>
      </c>
      <c r="AE109" s="45">
        <v>0</v>
      </c>
      <c r="AF109" s="45">
        <v>4</v>
      </c>
      <c r="AG109" s="45">
        <v>0</v>
      </c>
      <c r="AH109" s="45">
        <v>0</v>
      </c>
      <c r="AI109" s="45">
        <v>0</v>
      </c>
      <c r="AJ109" s="27">
        <f t="shared" si="18"/>
        <v>2</v>
      </c>
      <c r="AK109" s="46"/>
      <c r="AL109" s="46">
        <v>2</v>
      </c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36">
        <f t="shared" si="19"/>
        <v>65</v>
      </c>
      <c r="BI109" s="51">
        <v>0</v>
      </c>
      <c r="BJ109" s="51">
        <v>2</v>
      </c>
      <c r="BK109" s="51">
        <v>3</v>
      </c>
      <c r="BL109" s="51">
        <v>0</v>
      </c>
      <c r="BM109" s="51">
        <v>1</v>
      </c>
      <c r="BN109" s="51">
        <v>2</v>
      </c>
      <c r="BO109" s="51">
        <v>1</v>
      </c>
      <c r="BP109" s="51">
        <v>0</v>
      </c>
      <c r="BQ109" s="51">
        <v>0</v>
      </c>
      <c r="BR109" s="51">
        <v>0</v>
      </c>
      <c r="BS109" s="51">
        <v>0</v>
      </c>
      <c r="BT109" s="51">
        <v>4</v>
      </c>
      <c r="BU109" s="51">
        <v>2</v>
      </c>
      <c r="BV109" s="51">
        <v>3</v>
      </c>
      <c r="BW109" s="51">
        <v>4</v>
      </c>
      <c r="BX109" s="51">
        <v>2</v>
      </c>
      <c r="BY109" s="51">
        <v>0</v>
      </c>
      <c r="BZ109" s="51">
        <v>2</v>
      </c>
      <c r="CA109" s="51">
        <v>2</v>
      </c>
      <c r="CB109" s="51">
        <v>4</v>
      </c>
      <c r="CC109" s="51">
        <v>4</v>
      </c>
      <c r="CD109" s="51">
        <v>4</v>
      </c>
      <c r="CE109" s="51">
        <v>4</v>
      </c>
      <c r="CF109" s="51">
        <v>4</v>
      </c>
      <c r="CG109" s="51">
        <v>2</v>
      </c>
      <c r="CH109" s="51">
        <v>3</v>
      </c>
      <c r="CI109" s="51">
        <v>0</v>
      </c>
      <c r="CJ109" s="51">
        <v>0</v>
      </c>
      <c r="CK109" s="51">
        <v>0</v>
      </c>
      <c r="CL109" s="51">
        <v>0</v>
      </c>
      <c r="CM109" s="51">
        <v>0</v>
      </c>
      <c r="CN109" s="51">
        <v>0</v>
      </c>
      <c r="CO109" s="51">
        <v>0</v>
      </c>
      <c r="CP109" s="51">
        <v>0</v>
      </c>
      <c r="CQ109" s="51">
        <v>2</v>
      </c>
      <c r="CR109" s="51">
        <v>0</v>
      </c>
      <c r="CS109" s="51">
        <v>0</v>
      </c>
      <c r="CT109" s="51">
        <v>0</v>
      </c>
      <c r="CU109" s="51">
        <v>0</v>
      </c>
      <c r="CV109" s="51">
        <v>0</v>
      </c>
      <c r="CW109" s="51">
        <v>0</v>
      </c>
      <c r="CX109" s="51">
        <v>5</v>
      </c>
      <c r="CY109" s="51">
        <v>5</v>
      </c>
    </row>
    <row r="110" spans="1:129" s="13" customFormat="1" ht="15.75">
      <c r="A110" s="12" t="s">
        <v>97</v>
      </c>
      <c r="B110" s="59" t="s">
        <v>9</v>
      </c>
      <c r="C110" s="59"/>
      <c r="D110" s="11">
        <v>11</v>
      </c>
      <c r="E110" s="58">
        <v>225</v>
      </c>
      <c r="F110" s="43">
        <v>10</v>
      </c>
      <c r="G110" s="43">
        <v>58</v>
      </c>
      <c r="H110" s="13">
        <v>58</v>
      </c>
      <c r="I110" s="13">
        <v>3</v>
      </c>
      <c r="J110" s="2"/>
      <c r="K110" s="6">
        <f t="shared" si="15"/>
        <v>85</v>
      </c>
      <c r="L110" s="23">
        <f t="shared" si="16"/>
        <v>0</v>
      </c>
      <c r="M110" s="54">
        <v>0</v>
      </c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25">
        <f t="shared" si="17"/>
        <v>23</v>
      </c>
      <c r="Y110" s="45">
        <v>6</v>
      </c>
      <c r="Z110" s="45">
        <v>3</v>
      </c>
      <c r="AA110" s="45">
        <v>1</v>
      </c>
      <c r="AB110" s="45">
        <v>0</v>
      </c>
      <c r="AC110" s="45">
        <v>0</v>
      </c>
      <c r="AD110" s="45">
        <v>0</v>
      </c>
      <c r="AE110" s="45">
        <v>0</v>
      </c>
      <c r="AF110" s="45">
        <v>4</v>
      </c>
      <c r="AG110" s="45">
        <v>9</v>
      </c>
      <c r="AH110" s="45">
        <v>0</v>
      </c>
      <c r="AI110" s="45">
        <v>0</v>
      </c>
      <c r="AJ110" s="27">
        <f t="shared" si="18"/>
        <v>12</v>
      </c>
      <c r="AK110" s="46"/>
      <c r="AL110" s="46">
        <v>2</v>
      </c>
      <c r="AM110" s="46"/>
      <c r="AN110" s="46"/>
      <c r="AO110" s="46"/>
      <c r="AP110" s="46"/>
      <c r="AQ110" s="46">
        <v>10</v>
      </c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36">
        <f t="shared" si="19"/>
        <v>50</v>
      </c>
      <c r="BI110" s="47">
        <v>2</v>
      </c>
      <c r="BJ110" s="47">
        <v>2</v>
      </c>
      <c r="BK110" s="47">
        <v>3</v>
      </c>
      <c r="BL110" s="47">
        <v>2</v>
      </c>
      <c r="BM110" s="47">
        <v>1</v>
      </c>
      <c r="BN110" s="47">
        <v>2</v>
      </c>
      <c r="BO110" s="47">
        <v>3</v>
      </c>
      <c r="BP110" s="47">
        <v>0</v>
      </c>
      <c r="BQ110" s="47">
        <v>0</v>
      </c>
      <c r="BR110" s="47">
        <v>6</v>
      </c>
      <c r="BS110" s="47">
        <v>6</v>
      </c>
      <c r="BT110" s="47">
        <v>6</v>
      </c>
      <c r="BU110" s="47">
        <v>2</v>
      </c>
      <c r="BV110" s="47">
        <v>0</v>
      </c>
      <c r="BW110" s="47">
        <v>2</v>
      </c>
      <c r="BX110" s="47">
        <v>2</v>
      </c>
      <c r="BY110" s="47">
        <v>0</v>
      </c>
      <c r="BZ110" s="47">
        <v>0</v>
      </c>
      <c r="CA110" s="47">
        <v>0</v>
      </c>
      <c r="CB110" s="47">
        <v>0</v>
      </c>
      <c r="CC110" s="47">
        <v>2</v>
      </c>
      <c r="CD110" s="47">
        <v>0</v>
      </c>
      <c r="CE110" s="47">
        <v>0</v>
      </c>
      <c r="CF110" s="47">
        <v>0</v>
      </c>
      <c r="CG110" s="47">
        <v>0</v>
      </c>
      <c r="CH110" s="47">
        <v>0</v>
      </c>
      <c r="CI110" s="47">
        <v>0</v>
      </c>
      <c r="CJ110" s="47">
        <v>0</v>
      </c>
      <c r="CK110" s="47">
        <v>0</v>
      </c>
      <c r="CL110" s="47">
        <v>0</v>
      </c>
      <c r="CM110" s="47">
        <v>0</v>
      </c>
      <c r="CN110" s="47">
        <v>0</v>
      </c>
      <c r="CO110" s="47">
        <v>0</v>
      </c>
      <c r="CP110" s="47">
        <v>0</v>
      </c>
      <c r="CQ110" s="47">
        <v>0</v>
      </c>
      <c r="CR110" s="47">
        <v>0</v>
      </c>
      <c r="CS110" s="47">
        <v>0</v>
      </c>
      <c r="CT110" s="47">
        <v>0</v>
      </c>
      <c r="CU110" s="47">
        <v>0</v>
      </c>
      <c r="CV110" s="47">
        <v>0</v>
      </c>
      <c r="CW110" s="47">
        <v>0</v>
      </c>
      <c r="CX110" s="47">
        <v>4</v>
      </c>
      <c r="CY110" s="47">
        <v>5</v>
      </c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</row>
    <row r="111" spans="1:103" s="13" customFormat="1" ht="31.5">
      <c r="A111" s="13" t="s">
        <v>47</v>
      </c>
      <c r="B111" s="13" t="s">
        <v>10</v>
      </c>
      <c r="C111" s="9">
        <v>102</v>
      </c>
      <c r="D111" s="9">
        <v>11</v>
      </c>
      <c r="E111" s="42" t="s">
        <v>150</v>
      </c>
      <c r="F111" s="43">
        <v>16</v>
      </c>
      <c r="G111" s="43">
        <v>69</v>
      </c>
      <c r="H111" s="13">
        <v>69</v>
      </c>
      <c r="I111" s="13">
        <v>3</v>
      </c>
      <c r="J111" s="2"/>
      <c r="K111" s="6">
        <f t="shared" si="15"/>
        <v>81</v>
      </c>
      <c r="L111" s="23">
        <f t="shared" si="16"/>
        <v>9</v>
      </c>
      <c r="M111" s="54">
        <v>1</v>
      </c>
      <c r="N111" s="54">
        <v>2</v>
      </c>
      <c r="O111" s="54">
        <v>6</v>
      </c>
      <c r="P111" s="54"/>
      <c r="Q111" s="54"/>
      <c r="R111" s="54"/>
      <c r="S111" s="54"/>
      <c r="T111" s="54"/>
      <c r="U111" s="54"/>
      <c r="V111" s="54"/>
      <c r="W111" s="54"/>
      <c r="X111" s="25">
        <f t="shared" si="17"/>
        <v>46</v>
      </c>
      <c r="Y111" s="45">
        <v>6</v>
      </c>
      <c r="Z111" s="45">
        <v>3</v>
      </c>
      <c r="AA111" s="45">
        <v>1</v>
      </c>
      <c r="AB111" s="45">
        <v>0</v>
      </c>
      <c r="AC111" s="45">
        <v>0</v>
      </c>
      <c r="AD111" s="45">
        <v>0</v>
      </c>
      <c r="AE111" s="45">
        <v>0</v>
      </c>
      <c r="AF111" s="45">
        <v>8</v>
      </c>
      <c r="AG111" s="45">
        <v>10</v>
      </c>
      <c r="AH111" s="45">
        <v>8</v>
      </c>
      <c r="AI111" s="45">
        <v>10</v>
      </c>
      <c r="AJ111" s="27">
        <f t="shared" si="18"/>
        <v>8</v>
      </c>
      <c r="AK111" s="46"/>
      <c r="AL111" s="46">
        <v>2</v>
      </c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>
        <v>2</v>
      </c>
      <c r="BA111" s="46"/>
      <c r="BB111" s="46"/>
      <c r="BC111" s="46">
        <v>4</v>
      </c>
      <c r="BD111" s="46"/>
      <c r="BE111" s="46"/>
      <c r="BF111" s="46"/>
      <c r="BG111" s="46"/>
      <c r="BH111" s="36">
        <f t="shared" si="19"/>
        <v>18</v>
      </c>
      <c r="BI111" s="51">
        <v>0</v>
      </c>
      <c r="BJ111" s="51">
        <v>0</v>
      </c>
      <c r="BK111" s="51">
        <v>0</v>
      </c>
      <c r="BL111" s="51">
        <v>2</v>
      </c>
      <c r="BM111" s="51">
        <v>2</v>
      </c>
      <c r="BN111" s="51">
        <v>2</v>
      </c>
      <c r="BO111" s="51">
        <v>3</v>
      </c>
      <c r="BP111" s="51">
        <v>3</v>
      </c>
      <c r="BQ111" s="51">
        <v>0</v>
      </c>
      <c r="BR111" s="51">
        <v>0</v>
      </c>
      <c r="BS111" s="51">
        <v>0</v>
      </c>
      <c r="BT111" s="51">
        <v>6</v>
      </c>
      <c r="BU111" s="51">
        <v>0</v>
      </c>
      <c r="BV111" s="51">
        <v>0</v>
      </c>
      <c r="BW111" s="51">
        <v>0</v>
      </c>
      <c r="BX111" s="51">
        <v>0</v>
      </c>
      <c r="BY111" s="51">
        <v>0</v>
      </c>
      <c r="BZ111" s="51">
        <v>0</v>
      </c>
      <c r="CA111" s="51">
        <v>0</v>
      </c>
      <c r="CB111" s="51">
        <v>0</v>
      </c>
      <c r="CC111" s="51">
        <v>0</v>
      </c>
      <c r="CD111" s="51">
        <v>0</v>
      </c>
      <c r="CE111" s="51">
        <v>0</v>
      </c>
      <c r="CF111" s="51">
        <v>0</v>
      </c>
      <c r="CG111" s="51">
        <v>0</v>
      </c>
      <c r="CH111" s="51">
        <v>0</v>
      </c>
      <c r="CI111" s="51">
        <v>0</v>
      </c>
      <c r="CJ111" s="51">
        <v>0</v>
      </c>
      <c r="CK111" s="51">
        <v>0</v>
      </c>
      <c r="CL111" s="51">
        <v>0</v>
      </c>
      <c r="CM111" s="51">
        <v>0</v>
      </c>
      <c r="CN111" s="51">
        <v>0</v>
      </c>
      <c r="CO111" s="51">
        <v>0</v>
      </c>
      <c r="CP111" s="51">
        <v>0</v>
      </c>
      <c r="CQ111" s="51">
        <v>0</v>
      </c>
      <c r="CR111" s="51">
        <v>0</v>
      </c>
      <c r="CS111" s="51">
        <v>0</v>
      </c>
      <c r="CT111" s="51">
        <v>0</v>
      </c>
      <c r="CU111" s="51">
        <v>0</v>
      </c>
      <c r="CV111" s="51">
        <v>0</v>
      </c>
      <c r="CW111" s="51">
        <v>0</v>
      </c>
      <c r="CX111" s="51">
        <v>0</v>
      </c>
      <c r="CY111" s="51">
        <v>0</v>
      </c>
    </row>
    <row r="112" spans="1:103" s="13" customFormat="1" ht="31.5">
      <c r="A112" s="52" t="s">
        <v>32</v>
      </c>
      <c r="B112" s="13" t="s">
        <v>6</v>
      </c>
      <c r="C112" s="9">
        <v>141</v>
      </c>
      <c r="D112" s="8">
        <v>11</v>
      </c>
      <c r="E112" s="42" t="s">
        <v>150</v>
      </c>
      <c r="F112" s="43">
        <v>13</v>
      </c>
      <c r="G112" s="43">
        <v>74</v>
      </c>
      <c r="H112" s="13">
        <v>74</v>
      </c>
      <c r="I112" s="13">
        <v>3</v>
      </c>
      <c r="J112" s="53"/>
      <c r="K112" s="6">
        <f t="shared" si="15"/>
        <v>71</v>
      </c>
      <c r="L112" s="23">
        <f t="shared" si="16"/>
        <v>9</v>
      </c>
      <c r="M112" s="54">
        <v>1</v>
      </c>
      <c r="N112" s="54">
        <v>2</v>
      </c>
      <c r="O112" s="54">
        <v>6</v>
      </c>
      <c r="P112" s="54"/>
      <c r="Q112" s="54"/>
      <c r="R112" s="54"/>
      <c r="S112" s="54"/>
      <c r="T112" s="54"/>
      <c r="U112" s="54"/>
      <c r="V112" s="54"/>
      <c r="W112" s="54"/>
      <c r="X112" s="25">
        <f t="shared" si="17"/>
        <v>59</v>
      </c>
      <c r="Y112" s="45">
        <v>6</v>
      </c>
      <c r="Z112" s="45">
        <v>3</v>
      </c>
      <c r="AA112" s="45">
        <v>0</v>
      </c>
      <c r="AB112" s="45">
        <v>0</v>
      </c>
      <c r="AC112" s="45">
        <v>4</v>
      </c>
      <c r="AD112" s="45">
        <v>4</v>
      </c>
      <c r="AE112" s="45">
        <v>0</v>
      </c>
      <c r="AF112" s="45">
        <v>8</v>
      </c>
      <c r="AG112" s="45">
        <v>18</v>
      </c>
      <c r="AH112" s="45">
        <v>16</v>
      </c>
      <c r="AI112" s="45">
        <v>0</v>
      </c>
      <c r="AJ112" s="27">
        <f t="shared" si="18"/>
        <v>0</v>
      </c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36">
        <f t="shared" si="19"/>
        <v>3</v>
      </c>
      <c r="BI112" s="51">
        <v>0</v>
      </c>
      <c r="BJ112" s="51">
        <v>0</v>
      </c>
      <c r="BK112" s="51">
        <v>0</v>
      </c>
      <c r="BL112" s="51">
        <v>0</v>
      </c>
      <c r="BM112" s="51">
        <v>0</v>
      </c>
      <c r="BN112" s="51">
        <v>0</v>
      </c>
      <c r="BO112" s="51">
        <v>3</v>
      </c>
      <c r="BP112" s="51">
        <v>0</v>
      </c>
      <c r="BQ112" s="51">
        <v>0</v>
      </c>
      <c r="BR112" s="51">
        <v>0</v>
      </c>
      <c r="BS112" s="51">
        <v>0</v>
      </c>
      <c r="BT112" s="51">
        <v>0</v>
      </c>
      <c r="BU112" s="51">
        <v>0</v>
      </c>
      <c r="BV112" s="51">
        <v>0</v>
      </c>
      <c r="BW112" s="51">
        <v>0</v>
      </c>
      <c r="BX112" s="51">
        <v>0</v>
      </c>
      <c r="BY112" s="51">
        <v>0</v>
      </c>
      <c r="BZ112" s="51">
        <v>0</v>
      </c>
      <c r="CA112" s="51">
        <v>0</v>
      </c>
      <c r="CB112" s="51">
        <v>0</v>
      </c>
      <c r="CC112" s="51">
        <v>0</v>
      </c>
      <c r="CD112" s="51">
        <v>0</v>
      </c>
      <c r="CE112" s="51">
        <v>0</v>
      </c>
      <c r="CF112" s="51">
        <v>0</v>
      </c>
      <c r="CG112" s="51">
        <v>0</v>
      </c>
      <c r="CH112" s="51">
        <v>0</v>
      </c>
      <c r="CI112" s="51">
        <v>0</v>
      </c>
      <c r="CJ112" s="51">
        <v>0</v>
      </c>
      <c r="CK112" s="51">
        <v>0</v>
      </c>
      <c r="CL112" s="51">
        <v>0</v>
      </c>
      <c r="CM112" s="51">
        <v>0</v>
      </c>
      <c r="CN112" s="51">
        <v>0</v>
      </c>
      <c r="CO112" s="51">
        <v>0</v>
      </c>
      <c r="CP112" s="51">
        <v>0</v>
      </c>
      <c r="CQ112" s="51">
        <v>0</v>
      </c>
      <c r="CR112" s="51">
        <v>0</v>
      </c>
      <c r="CS112" s="51">
        <v>0</v>
      </c>
      <c r="CT112" s="51">
        <v>0</v>
      </c>
      <c r="CU112" s="51">
        <v>0</v>
      </c>
      <c r="CV112" s="51">
        <v>0</v>
      </c>
      <c r="CW112" s="51">
        <v>0</v>
      </c>
      <c r="CX112" s="51">
        <v>0</v>
      </c>
      <c r="CY112" s="51">
        <v>0</v>
      </c>
    </row>
    <row r="113" spans="1:103" s="13" customFormat="1" ht="15.75">
      <c r="A113" s="49" t="s">
        <v>119</v>
      </c>
      <c r="B113" s="13" t="s">
        <v>11</v>
      </c>
      <c r="C113" s="9">
        <v>323</v>
      </c>
      <c r="D113" s="50">
        <v>11</v>
      </c>
      <c r="E113" s="55">
        <v>510</v>
      </c>
      <c r="F113" s="43">
        <v>2</v>
      </c>
      <c r="G113" s="43">
        <v>103</v>
      </c>
      <c r="H113" s="13">
        <v>103</v>
      </c>
      <c r="J113" s="2"/>
      <c r="K113" s="6">
        <f t="shared" si="15"/>
        <v>67</v>
      </c>
      <c r="L113" s="23">
        <f t="shared" si="16"/>
        <v>0</v>
      </c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25">
        <f t="shared" si="17"/>
        <v>67</v>
      </c>
      <c r="Y113" s="45">
        <v>6</v>
      </c>
      <c r="Z113" s="45">
        <v>3</v>
      </c>
      <c r="AA113" s="45">
        <v>1</v>
      </c>
      <c r="AB113" s="45">
        <v>4</v>
      </c>
      <c r="AC113" s="45">
        <v>4</v>
      </c>
      <c r="AD113" s="45">
        <v>4</v>
      </c>
      <c r="AE113" s="45">
        <v>3</v>
      </c>
      <c r="AF113" s="45">
        <v>8</v>
      </c>
      <c r="AG113" s="45">
        <v>18</v>
      </c>
      <c r="AH113" s="45">
        <v>16</v>
      </c>
      <c r="AI113" s="45">
        <v>0</v>
      </c>
      <c r="AJ113" s="27">
        <f t="shared" si="18"/>
        <v>0</v>
      </c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36">
        <f t="shared" si="19"/>
        <v>0</v>
      </c>
      <c r="BI113" s="51">
        <v>0</v>
      </c>
      <c r="BJ113" s="51">
        <v>0</v>
      </c>
      <c r="BK113" s="51">
        <v>0</v>
      </c>
      <c r="BL113" s="51">
        <v>0</v>
      </c>
      <c r="BM113" s="51">
        <v>0</v>
      </c>
      <c r="BN113" s="51">
        <v>0</v>
      </c>
      <c r="BO113" s="51">
        <v>0</v>
      </c>
      <c r="BP113" s="51">
        <v>0</v>
      </c>
      <c r="BQ113" s="51">
        <v>0</v>
      </c>
      <c r="BR113" s="51">
        <v>0</v>
      </c>
      <c r="BS113" s="51">
        <v>0</v>
      </c>
      <c r="BT113" s="51">
        <v>0</v>
      </c>
      <c r="BU113" s="51">
        <v>0</v>
      </c>
      <c r="BV113" s="51">
        <v>0</v>
      </c>
      <c r="BW113" s="51">
        <v>0</v>
      </c>
      <c r="BX113" s="51">
        <v>0</v>
      </c>
      <c r="BY113" s="51">
        <v>0</v>
      </c>
      <c r="BZ113" s="51">
        <v>0</v>
      </c>
      <c r="CA113" s="51">
        <v>0</v>
      </c>
      <c r="CB113" s="51">
        <v>0</v>
      </c>
      <c r="CC113" s="51">
        <v>0</v>
      </c>
      <c r="CD113" s="51">
        <v>0</v>
      </c>
      <c r="CE113" s="51">
        <v>0</v>
      </c>
      <c r="CF113" s="51">
        <v>0</v>
      </c>
      <c r="CG113" s="51">
        <v>0</v>
      </c>
      <c r="CH113" s="51">
        <v>0</v>
      </c>
      <c r="CI113" s="51">
        <v>0</v>
      </c>
      <c r="CJ113" s="51">
        <v>0</v>
      </c>
      <c r="CK113" s="51">
        <v>0</v>
      </c>
      <c r="CL113" s="51">
        <v>0</v>
      </c>
      <c r="CM113" s="51">
        <v>0</v>
      </c>
      <c r="CN113" s="51">
        <v>0</v>
      </c>
      <c r="CO113" s="51">
        <v>0</v>
      </c>
      <c r="CP113" s="51">
        <v>0</v>
      </c>
      <c r="CQ113" s="51">
        <v>0</v>
      </c>
      <c r="CR113" s="51">
        <v>0</v>
      </c>
      <c r="CS113" s="51">
        <v>0</v>
      </c>
      <c r="CT113" s="51">
        <v>0</v>
      </c>
      <c r="CU113" s="51">
        <v>0</v>
      </c>
      <c r="CV113" s="51">
        <v>0</v>
      </c>
      <c r="CW113" s="51">
        <v>0</v>
      </c>
      <c r="CX113" s="51">
        <v>0</v>
      </c>
      <c r="CY113" s="51">
        <v>0</v>
      </c>
    </row>
    <row r="114" spans="1:103" s="13" customFormat="1" ht="15.75">
      <c r="A114" s="52" t="s">
        <v>41</v>
      </c>
      <c r="B114" s="13" t="s">
        <v>19</v>
      </c>
      <c r="C114" s="9">
        <v>185</v>
      </c>
      <c r="D114" s="8">
        <v>11</v>
      </c>
      <c r="E114" s="55" t="s">
        <v>150</v>
      </c>
      <c r="F114" s="43">
        <v>6</v>
      </c>
      <c r="G114" s="43">
        <v>88</v>
      </c>
      <c r="H114" s="13">
        <v>88</v>
      </c>
      <c r="J114" s="2"/>
      <c r="K114" s="6">
        <f t="shared" si="15"/>
        <v>66</v>
      </c>
      <c r="L114" s="23">
        <f t="shared" si="16"/>
        <v>9</v>
      </c>
      <c r="M114" s="54">
        <v>1</v>
      </c>
      <c r="N114" s="54">
        <v>2</v>
      </c>
      <c r="O114" s="54">
        <v>6</v>
      </c>
      <c r="P114" s="54"/>
      <c r="Q114" s="54"/>
      <c r="R114" s="54"/>
      <c r="S114" s="54"/>
      <c r="T114" s="54"/>
      <c r="U114" s="54"/>
      <c r="V114" s="54"/>
      <c r="W114" s="54"/>
      <c r="X114" s="25">
        <f t="shared" si="17"/>
        <v>38</v>
      </c>
      <c r="Y114" s="45">
        <v>6</v>
      </c>
      <c r="Z114" s="45">
        <v>3</v>
      </c>
      <c r="AA114" s="45">
        <v>1</v>
      </c>
      <c r="AB114" s="45">
        <v>4</v>
      </c>
      <c r="AC114" s="45">
        <v>0</v>
      </c>
      <c r="AD114" s="45">
        <v>0</v>
      </c>
      <c r="AE114" s="45">
        <v>0</v>
      </c>
      <c r="AF114" s="45">
        <v>6</v>
      </c>
      <c r="AG114" s="45">
        <v>18</v>
      </c>
      <c r="AH114" s="45">
        <v>0</v>
      </c>
      <c r="AI114" s="45">
        <v>0</v>
      </c>
      <c r="AJ114" s="27">
        <f t="shared" si="18"/>
        <v>2</v>
      </c>
      <c r="AK114" s="46"/>
      <c r="AL114" s="46">
        <v>2</v>
      </c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36">
        <f t="shared" si="19"/>
        <v>17</v>
      </c>
      <c r="BI114" s="51">
        <v>0</v>
      </c>
      <c r="BJ114" s="51">
        <v>0</v>
      </c>
      <c r="BK114" s="51">
        <v>0</v>
      </c>
      <c r="BL114" s="51">
        <v>2</v>
      </c>
      <c r="BM114" s="51">
        <v>0</v>
      </c>
      <c r="BN114" s="51">
        <v>2</v>
      </c>
      <c r="BO114" s="51">
        <v>0</v>
      </c>
      <c r="BP114" s="51">
        <v>0</v>
      </c>
      <c r="BQ114" s="51">
        <v>0</v>
      </c>
      <c r="BR114" s="51">
        <v>0</v>
      </c>
      <c r="BS114" s="51">
        <v>0</v>
      </c>
      <c r="BT114" s="51">
        <v>6</v>
      </c>
      <c r="BU114" s="51">
        <v>0</v>
      </c>
      <c r="BV114" s="51">
        <v>0</v>
      </c>
      <c r="BW114" s="51">
        <v>0</v>
      </c>
      <c r="BX114" s="51">
        <v>0</v>
      </c>
      <c r="BY114" s="51">
        <v>0</v>
      </c>
      <c r="BZ114" s="51">
        <v>0</v>
      </c>
      <c r="CA114" s="51">
        <v>0</v>
      </c>
      <c r="CB114" s="51">
        <v>0</v>
      </c>
      <c r="CC114" s="51">
        <v>0</v>
      </c>
      <c r="CD114" s="51">
        <v>0</v>
      </c>
      <c r="CE114" s="51">
        <v>0</v>
      </c>
      <c r="CF114" s="51">
        <v>0</v>
      </c>
      <c r="CG114" s="51">
        <v>0</v>
      </c>
      <c r="CH114" s="51">
        <v>0</v>
      </c>
      <c r="CI114" s="51">
        <v>0</v>
      </c>
      <c r="CJ114" s="51">
        <v>0</v>
      </c>
      <c r="CK114" s="51">
        <v>0</v>
      </c>
      <c r="CL114" s="51">
        <v>0</v>
      </c>
      <c r="CM114" s="51">
        <v>0</v>
      </c>
      <c r="CN114" s="51">
        <v>0</v>
      </c>
      <c r="CO114" s="51">
        <v>0</v>
      </c>
      <c r="CP114" s="51">
        <v>0</v>
      </c>
      <c r="CQ114" s="51">
        <v>0</v>
      </c>
      <c r="CR114" s="51">
        <v>0</v>
      </c>
      <c r="CS114" s="51">
        <v>0</v>
      </c>
      <c r="CT114" s="51">
        <v>0</v>
      </c>
      <c r="CU114" s="51">
        <v>0</v>
      </c>
      <c r="CV114" s="51">
        <v>0</v>
      </c>
      <c r="CW114" s="51">
        <v>0</v>
      </c>
      <c r="CX114" s="51">
        <v>2</v>
      </c>
      <c r="CY114" s="51">
        <v>5</v>
      </c>
    </row>
    <row r="115" spans="1:103" s="13" customFormat="1" ht="17.25" customHeight="1">
      <c r="A115" s="49" t="s">
        <v>118</v>
      </c>
      <c r="B115" s="13" t="s">
        <v>11</v>
      </c>
      <c r="C115" s="9" t="s">
        <v>121</v>
      </c>
      <c r="D115" s="50">
        <v>11</v>
      </c>
      <c r="E115" s="55">
        <v>505</v>
      </c>
      <c r="F115" s="43">
        <v>9</v>
      </c>
      <c r="G115" s="43">
        <v>65</v>
      </c>
      <c r="H115" s="13">
        <v>65</v>
      </c>
      <c r="J115" s="2"/>
      <c r="K115" s="6">
        <f t="shared" si="15"/>
        <v>61</v>
      </c>
      <c r="L115" s="23">
        <f t="shared" si="16"/>
        <v>0</v>
      </c>
      <c r="M115" s="54">
        <v>0</v>
      </c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25">
        <f t="shared" si="17"/>
        <v>61</v>
      </c>
      <c r="Y115" s="45">
        <v>6</v>
      </c>
      <c r="Z115" s="45">
        <v>3</v>
      </c>
      <c r="AA115" s="45">
        <v>0</v>
      </c>
      <c r="AB115" s="45">
        <v>4</v>
      </c>
      <c r="AC115" s="45">
        <v>4</v>
      </c>
      <c r="AD115" s="45">
        <v>4</v>
      </c>
      <c r="AE115" s="45">
        <v>6</v>
      </c>
      <c r="AF115" s="45">
        <v>8</v>
      </c>
      <c r="AG115" s="45">
        <v>18</v>
      </c>
      <c r="AH115" s="45">
        <v>8</v>
      </c>
      <c r="AI115" s="45">
        <v>0</v>
      </c>
      <c r="AJ115" s="27">
        <f t="shared" si="18"/>
        <v>0</v>
      </c>
      <c r="AK115" s="46">
        <v>0</v>
      </c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36">
        <f t="shared" si="19"/>
        <v>0</v>
      </c>
      <c r="BI115" s="51">
        <v>0</v>
      </c>
      <c r="BJ115" s="51">
        <v>0</v>
      </c>
      <c r="BK115" s="51">
        <v>0</v>
      </c>
      <c r="BL115" s="51">
        <v>0</v>
      </c>
      <c r="BM115" s="51">
        <v>0</v>
      </c>
      <c r="BN115" s="51">
        <v>0</v>
      </c>
      <c r="BO115" s="51">
        <v>0</v>
      </c>
      <c r="BP115" s="51">
        <v>0</v>
      </c>
      <c r="BQ115" s="51">
        <v>0</v>
      </c>
      <c r="BR115" s="51">
        <v>0</v>
      </c>
      <c r="BS115" s="51">
        <v>0</v>
      </c>
      <c r="BT115" s="51">
        <v>0</v>
      </c>
      <c r="BU115" s="51">
        <v>0</v>
      </c>
      <c r="BV115" s="51">
        <v>0</v>
      </c>
      <c r="BW115" s="51">
        <v>0</v>
      </c>
      <c r="BX115" s="51">
        <v>0</v>
      </c>
      <c r="BY115" s="51">
        <v>0</v>
      </c>
      <c r="BZ115" s="51">
        <v>0</v>
      </c>
      <c r="CA115" s="51">
        <v>0</v>
      </c>
      <c r="CB115" s="51">
        <v>0</v>
      </c>
      <c r="CC115" s="51">
        <v>0</v>
      </c>
      <c r="CD115" s="51">
        <v>0</v>
      </c>
      <c r="CE115" s="51">
        <v>0</v>
      </c>
      <c r="CF115" s="51">
        <v>0</v>
      </c>
      <c r="CG115" s="51">
        <v>0</v>
      </c>
      <c r="CH115" s="51">
        <v>0</v>
      </c>
      <c r="CI115" s="51">
        <v>0</v>
      </c>
      <c r="CJ115" s="51">
        <v>0</v>
      </c>
      <c r="CK115" s="51">
        <v>0</v>
      </c>
      <c r="CL115" s="51">
        <v>0</v>
      </c>
      <c r="CM115" s="51">
        <v>0</v>
      </c>
      <c r="CN115" s="51">
        <v>0</v>
      </c>
      <c r="CO115" s="51">
        <v>0</v>
      </c>
      <c r="CP115" s="51">
        <v>0</v>
      </c>
      <c r="CQ115" s="51">
        <v>0</v>
      </c>
      <c r="CR115" s="51">
        <v>0</v>
      </c>
      <c r="CS115" s="51">
        <v>0</v>
      </c>
      <c r="CT115" s="51">
        <v>0</v>
      </c>
      <c r="CU115" s="51">
        <v>0</v>
      </c>
      <c r="CV115" s="51">
        <v>0</v>
      </c>
      <c r="CW115" s="51">
        <v>0</v>
      </c>
      <c r="CX115" s="51">
        <v>0</v>
      </c>
      <c r="CY115" s="51">
        <v>0</v>
      </c>
    </row>
    <row r="116" spans="1:103" s="13" customFormat="1" ht="15.75">
      <c r="A116" s="10" t="s">
        <v>34</v>
      </c>
      <c r="B116" s="13" t="s">
        <v>7</v>
      </c>
      <c r="C116" s="9" t="s">
        <v>63</v>
      </c>
      <c r="D116" s="8">
        <v>11</v>
      </c>
      <c r="E116" s="58">
        <v>319</v>
      </c>
      <c r="F116" s="43">
        <v>17</v>
      </c>
      <c r="G116" s="43">
        <v>30</v>
      </c>
      <c r="H116" s="13">
        <v>30</v>
      </c>
      <c r="J116" s="2"/>
      <c r="K116" s="6">
        <f t="shared" si="15"/>
        <v>54</v>
      </c>
      <c r="L116" s="23">
        <f t="shared" si="16"/>
        <v>10</v>
      </c>
      <c r="M116" s="44">
        <v>2</v>
      </c>
      <c r="N116" s="44">
        <v>2</v>
      </c>
      <c r="O116" s="44">
        <v>6</v>
      </c>
      <c r="P116" s="44"/>
      <c r="Q116" s="44"/>
      <c r="R116" s="44"/>
      <c r="S116" s="44"/>
      <c r="T116" s="44"/>
      <c r="U116" s="44"/>
      <c r="V116" s="44"/>
      <c r="W116" s="44"/>
      <c r="X116" s="25">
        <f t="shared" si="17"/>
        <v>43</v>
      </c>
      <c r="Y116" s="45">
        <v>6</v>
      </c>
      <c r="Z116" s="45">
        <v>3</v>
      </c>
      <c r="AA116" s="45">
        <v>1</v>
      </c>
      <c r="AB116" s="45">
        <v>4</v>
      </c>
      <c r="AC116" s="45">
        <v>2</v>
      </c>
      <c r="AD116" s="45">
        <v>2</v>
      </c>
      <c r="AE116" s="45">
        <v>0</v>
      </c>
      <c r="AF116" s="45">
        <v>8</v>
      </c>
      <c r="AG116" s="45">
        <v>9</v>
      </c>
      <c r="AH116" s="45">
        <v>8</v>
      </c>
      <c r="AI116" s="45">
        <v>0</v>
      </c>
      <c r="AJ116" s="27">
        <f t="shared" si="18"/>
        <v>0</v>
      </c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36">
        <f t="shared" si="19"/>
        <v>1</v>
      </c>
      <c r="BI116" s="51">
        <v>0</v>
      </c>
      <c r="BJ116" s="51">
        <v>0</v>
      </c>
      <c r="BK116" s="51">
        <v>0</v>
      </c>
      <c r="BL116" s="51">
        <v>1</v>
      </c>
      <c r="BM116" s="51">
        <v>0</v>
      </c>
      <c r="BN116" s="51">
        <v>0</v>
      </c>
      <c r="BO116" s="51">
        <v>0</v>
      </c>
      <c r="BP116" s="51">
        <v>0</v>
      </c>
      <c r="BQ116" s="51">
        <v>0</v>
      </c>
      <c r="BR116" s="51">
        <v>0</v>
      </c>
      <c r="BS116" s="51">
        <v>0</v>
      </c>
      <c r="BT116" s="51">
        <v>0</v>
      </c>
      <c r="BU116" s="51">
        <v>0</v>
      </c>
      <c r="BV116" s="51">
        <v>0</v>
      </c>
      <c r="BW116" s="51">
        <v>0</v>
      </c>
      <c r="BX116" s="51">
        <v>0</v>
      </c>
      <c r="BY116" s="51">
        <v>0</v>
      </c>
      <c r="BZ116" s="51">
        <v>0</v>
      </c>
      <c r="CA116" s="51">
        <v>0</v>
      </c>
      <c r="CB116" s="51">
        <v>0</v>
      </c>
      <c r="CC116" s="51">
        <v>0</v>
      </c>
      <c r="CD116" s="51">
        <v>0</v>
      </c>
      <c r="CE116" s="51">
        <v>0</v>
      </c>
      <c r="CF116" s="51">
        <v>0</v>
      </c>
      <c r="CG116" s="51">
        <v>0</v>
      </c>
      <c r="CH116" s="51">
        <v>0</v>
      </c>
      <c r="CI116" s="51">
        <v>0</v>
      </c>
      <c r="CJ116" s="51">
        <v>0</v>
      </c>
      <c r="CK116" s="51">
        <v>0</v>
      </c>
      <c r="CL116" s="51">
        <v>0</v>
      </c>
      <c r="CM116" s="51">
        <v>0</v>
      </c>
      <c r="CN116" s="51">
        <v>0</v>
      </c>
      <c r="CO116" s="51">
        <v>0</v>
      </c>
      <c r="CP116" s="51">
        <v>0</v>
      </c>
      <c r="CQ116" s="51">
        <v>0</v>
      </c>
      <c r="CR116" s="51">
        <v>0</v>
      </c>
      <c r="CS116" s="51">
        <v>0</v>
      </c>
      <c r="CT116" s="51">
        <v>0</v>
      </c>
      <c r="CU116" s="51">
        <v>0</v>
      </c>
      <c r="CV116" s="51">
        <v>0</v>
      </c>
      <c r="CW116" s="51">
        <v>0</v>
      </c>
      <c r="CX116" s="51">
        <v>0</v>
      </c>
      <c r="CY116" s="51">
        <v>0</v>
      </c>
    </row>
    <row r="117" spans="1:103" s="13" customFormat="1" ht="15.75">
      <c r="A117" s="61" t="s">
        <v>23</v>
      </c>
      <c r="B117" s="13" t="s">
        <v>8</v>
      </c>
      <c r="C117" s="9">
        <v>161</v>
      </c>
      <c r="D117" s="57">
        <v>11</v>
      </c>
      <c r="E117" s="55">
        <v>505</v>
      </c>
      <c r="F117" s="43">
        <v>4</v>
      </c>
      <c r="G117" s="43">
        <v>100</v>
      </c>
      <c r="H117" s="13">
        <v>100</v>
      </c>
      <c r="J117" s="2"/>
      <c r="K117" s="6">
        <f t="shared" si="15"/>
        <v>50</v>
      </c>
      <c r="L117" s="23">
        <f t="shared" si="16"/>
        <v>11</v>
      </c>
      <c r="M117" s="54">
        <v>3</v>
      </c>
      <c r="N117" s="54">
        <v>2</v>
      </c>
      <c r="O117" s="54">
        <v>6</v>
      </c>
      <c r="P117" s="54"/>
      <c r="Q117" s="54"/>
      <c r="R117" s="54"/>
      <c r="S117" s="54"/>
      <c r="T117" s="54"/>
      <c r="U117" s="54"/>
      <c r="V117" s="54"/>
      <c r="W117" s="54"/>
      <c r="X117" s="25">
        <f t="shared" si="17"/>
        <v>30</v>
      </c>
      <c r="Y117" s="45">
        <v>6</v>
      </c>
      <c r="Z117" s="45">
        <v>3</v>
      </c>
      <c r="AA117" s="45">
        <v>1</v>
      </c>
      <c r="AB117" s="45">
        <v>2</v>
      </c>
      <c r="AC117" s="45">
        <v>2</v>
      </c>
      <c r="AD117" s="45">
        <v>2</v>
      </c>
      <c r="AE117" s="45">
        <v>0</v>
      </c>
      <c r="AF117" s="45">
        <v>4</v>
      </c>
      <c r="AG117" s="45">
        <v>10</v>
      </c>
      <c r="AH117" s="45">
        <v>0</v>
      </c>
      <c r="AI117" s="45">
        <v>0</v>
      </c>
      <c r="AJ117" s="27">
        <f t="shared" si="18"/>
        <v>1</v>
      </c>
      <c r="AK117" s="46"/>
      <c r="AL117" s="46"/>
      <c r="AM117" s="46"/>
      <c r="AN117" s="46"/>
      <c r="AO117" s="46"/>
      <c r="AP117" s="46"/>
      <c r="AQ117" s="46"/>
      <c r="AR117" s="46">
        <v>1</v>
      </c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36">
        <f t="shared" si="19"/>
        <v>8</v>
      </c>
      <c r="BI117" s="51">
        <v>0</v>
      </c>
      <c r="BJ117" s="51">
        <v>2</v>
      </c>
      <c r="BK117" s="51">
        <v>0</v>
      </c>
      <c r="BL117" s="51">
        <v>2</v>
      </c>
      <c r="BM117" s="51">
        <v>2</v>
      </c>
      <c r="BN117" s="51">
        <v>0</v>
      </c>
      <c r="BO117" s="51">
        <v>2</v>
      </c>
      <c r="BP117" s="51">
        <v>0</v>
      </c>
      <c r="BQ117" s="51">
        <v>0</v>
      </c>
      <c r="BR117" s="51">
        <v>0</v>
      </c>
      <c r="BS117" s="51">
        <v>0</v>
      </c>
      <c r="BT117" s="51">
        <v>0</v>
      </c>
      <c r="BU117" s="51">
        <v>0</v>
      </c>
      <c r="BV117" s="51">
        <v>0</v>
      </c>
      <c r="BW117" s="51">
        <v>0</v>
      </c>
      <c r="BX117" s="51">
        <v>0</v>
      </c>
      <c r="BY117" s="51">
        <v>0</v>
      </c>
      <c r="BZ117" s="51">
        <v>0</v>
      </c>
      <c r="CA117" s="51">
        <v>0</v>
      </c>
      <c r="CB117" s="51">
        <v>0</v>
      </c>
      <c r="CC117" s="51">
        <v>0</v>
      </c>
      <c r="CD117" s="51">
        <v>0</v>
      </c>
      <c r="CE117" s="51">
        <v>0</v>
      </c>
      <c r="CF117" s="51">
        <v>0</v>
      </c>
      <c r="CG117" s="51">
        <v>0</v>
      </c>
      <c r="CH117" s="51">
        <v>0</v>
      </c>
      <c r="CI117" s="51">
        <v>0</v>
      </c>
      <c r="CJ117" s="51">
        <v>0</v>
      </c>
      <c r="CK117" s="51">
        <v>0</v>
      </c>
      <c r="CL117" s="51">
        <v>0</v>
      </c>
      <c r="CM117" s="51">
        <v>0</v>
      </c>
      <c r="CN117" s="51">
        <v>0</v>
      </c>
      <c r="CO117" s="51">
        <v>0</v>
      </c>
      <c r="CP117" s="51">
        <v>0</v>
      </c>
      <c r="CQ117" s="51">
        <v>0</v>
      </c>
      <c r="CR117" s="51">
        <v>0</v>
      </c>
      <c r="CS117" s="51">
        <v>0</v>
      </c>
      <c r="CT117" s="51">
        <v>0</v>
      </c>
      <c r="CU117" s="51">
        <v>0</v>
      </c>
      <c r="CV117" s="51">
        <v>0</v>
      </c>
      <c r="CW117" s="51">
        <v>0</v>
      </c>
      <c r="CX117" s="51">
        <v>0</v>
      </c>
      <c r="CY117" s="51">
        <v>0</v>
      </c>
    </row>
    <row r="118" spans="1:129" s="13" customFormat="1" ht="15.75">
      <c r="A118" s="12" t="s">
        <v>38</v>
      </c>
      <c r="B118" s="59" t="s">
        <v>9</v>
      </c>
      <c r="C118" s="59"/>
      <c r="D118" s="11">
        <v>11</v>
      </c>
      <c r="E118" s="58">
        <v>226</v>
      </c>
      <c r="F118" s="43">
        <v>8</v>
      </c>
      <c r="G118" s="43">
        <v>55</v>
      </c>
      <c r="H118" s="13">
        <v>55</v>
      </c>
      <c r="J118" s="53"/>
      <c r="K118" s="6">
        <f t="shared" si="15"/>
        <v>44</v>
      </c>
      <c r="L118" s="23">
        <f t="shared" si="16"/>
        <v>0</v>
      </c>
      <c r="M118" s="54">
        <v>0</v>
      </c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25">
        <f t="shared" si="17"/>
        <v>10</v>
      </c>
      <c r="Y118" s="45">
        <v>6</v>
      </c>
      <c r="Z118" s="45">
        <v>3</v>
      </c>
      <c r="AA118" s="45">
        <v>1</v>
      </c>
      <c r="AB118" s="45">
        <v>0</v>
      </c>
      <c r="AC118" s="45">
        <v>0</v>
      </c>
      <c r="AD118" s="45">
        <v>0</v>
      </c>
      <c r="AE118" s="45">
        <v>0</v>
      </c>
      <c r="AF118" s="45">
        <v>0</v>
      </c>
      <c r="AG118" s="45">
        <v>0</v>
      </c>
      <c r="AH118" s="45">
        <v>0</v>
      </c>
      <c r="AI118" s="45">
        <v>0</v>
      </c>
      <c r="AJ118" s="27">
        <f t="shared" si="18"/>
        <v>0</v>
      </c>
      <c r="AK118" s="46">
        <v>0</v>
      </c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36">
        <f t="shared" si="19"/>
        <v>34</v>
      </c>
      <c r="BI118" s="47">
        <v>2</v>
      </c>
      <c r="BJ118" s="47">
        <v>2</v>
      </c>
      <c r="BK118" s="47">
        <v>3</v>
      </c>
      <c r="BL118" s="47">
        <v>2</v>
      </c>
      <c r="BM118" s="47">
        <v>2</v>
      </c>
      <c r="BN118" s="47">
        <v>2</v>
      </c>
      <c r="BO118" s="47">
        <v>2</v>
      </c>
      <c r="BP118" s="47">
        <v>0</v>
      </c>
      <c r="BQ118" s="47">
        <v>0</v>
      </c>
      <c r="BR118" s="47">
        <v>0</v>
      </c>
      <c r="BS118" s="47">
        <v>0</v>
      </c>
      <c r="BT118" s="47">
        <v>4</v>
      </c>
      <c r="BU118" s="47">
        <v>2</v>
      </c>
      <c r="BV118" s="47">
        <v>0</v>
      </c>
      <c r="BW118" s="47">
        <v>3</v>
      </c>
      <c r="BX118" s="47">
        <v>2</v>
      </c>
      <c r="BY118" s="47">
        <v>1</v>
      </c>
      <c r="BZ118" s="47">
        <v>2</v>
      </c>
      <c r="CA118" s="47">
        <v>2</v>
      </c>
      <c r="CB118" s="47">
        <v>2</v>
      </c>
      <c r="CC118" s="47">
        <v>0</v>
      </c>
      <c r="CD118" s="47">
        <v>0</v>
      </c>
      <c r="CE118" s="47">
        <v>0</v>
      </c>
      <c r="CF118" s="47">
        <v>0</v>
      </c>
      <c r="CG118" s="47">
        <v>0</v>
      </c>
      <c r="CH118" s="47">
        <v>0</v>
      </c>
      <c r="CI118" s="47">
        <v>0</v>
      </c>
      <c r="CJ118" s="47">
        <v>0</v>
      </c>
      <c r="CK118" s="47">
        <v>1</v>
      </c>
      <c r="CL118" s="47">
        <v>0</v>
      </c>
      <c r="CM118" s="47">
        <v>0</v>
      </c>
      <c r="CN118" s="47">
        <v>0</v>
      </c>
      <c r="CO118" s="47">
        <v>0</v>
      </c>
      <c r="CP118" s="47">
        <v>0</v>
      </c>
      <c r="CQ118" s="47">
        <v>0</v>
      </c>
      <c r="CR118" s="47">
        <v>0</v>
      </c>
      <c r="CS118" s="47">
        <v>0</v>
      </c>
      <c r="CT118" s="47">
        <v>0</v>
      </c>
      <c r="CU118" s="47">
        <v>0</v>
      </c>
      <c r="CV118" s="47">
        <v>0</v>
      </c>
      <c r="CW118" s="47">
        <v>0</v>
      </c>
      <c r="CX118" s="47">
        <v>0</v>
      </c>
      <c r="CY118" s="47">
        <v>0</v>
      </c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</row>
    <row r="119" spans="1:129" s="13" customFormat="1" ht="15.75">
      <c r="A119" s="13" t="s">
        <v>141</v>
      </c>
      <c r="B119" s="13" t="s">
        <v>8</v>
      </c>
      <c r="C119" s="9">
        <v>178</v>
      </c>
      <c r="D119" s="9">
        <v>11</v>
      </c>
      <c r="E119" s="58">
        <v>226</v>
      </c>
      <c r="F119" s="43">
        <v>14</v>
      </c>
      <c r="G119" s="43">
        <v>85</v>
      </c>
      <c r="H119" s="13">
        <v>85</v>
      </c>
      <c r="J119" s="2"/>
      <c r="K119" s="6">
        <f t="shared" si="15"/>
        <v>37</v>
      </c>
      <c r="L119" s="23">
        <f t="shared" si="16"/>
        <v>0</v>
      </c>
      <c r="M119" s="54">
        <v>0</v>
      </c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25">
        <f t="shared" si="17"/>
        <v>17</v>
      </c>
      <c r="Y119" s="45">
        <v>6</v>
      </c>
      <c r="Z119" s="45">
        <v>3</v>
      </c>
      <c r="AA119" s="45">
        <v>0</v>
      </c>
      <c r="AB119" s="45">
        <v>0</v>
      </c>
      <c r="AC119" s="45">
        <v>0</v>
      </c>
      <c r="AD119" s="45">
        <v>0</v>
      </c>
      <c r="AE119" s="45">
        <v>0</v>
      </c>
      <c r="AF119" s="45">
        <v>3</v>
      </c>
      <c r="AG119" s="45">
        <v>5</v>
      </c>
      <c r="AH119" s="45">
        <v>0</v>
      </c>
      <c r="AI119" s="45">
        <v>0</v>
      </c>
      <c r="AJ119" s="27">
        <f t="shared" si="18"/>
        <v>3</v>
      </c>
      <c r="AK119" s="46"/>
      <c r="AL119" s="46">
        <v>2</v>
      </c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>
        <v>1</v>
      </c>
      <c r="BG119" s="46"/>
      <c r="BH119" s="36">
        <f t="shared" si="19"/>
        <v>17</v>
      </c>
      <c r="BI119" s="51">
        <v>0</v>
      </c>
      <c r="BJ119" s="51">
        <v>2</v>
      </c>
      <c r="BK119" s="51">
        <v>0</v>
      </c>
      <c r="BL119" s="51">
        <v>0</v>
      </c>
      <c r="BM119" s="51">
        <v>0</v>
      </c>
      <c r="BN119" s="51">
        <v>2</v>
      </c>
      <c r="BO119" s="51">
        <v>0</v>
      </c>
      <c r="BP119" s="51">
        <v>0</v>
      </c>
      <c r="BQ119" s="51">
        <v>0</v>
      </c>
      <c r="BR119" s="51">
        <v>0</v>
      </c>
      <c r="BS119" s="51">
        <v>0</v>
      </c>
      <c r="BT119" s="51">
        <v>6</v>
      </c>
      <c r="BU119" s="51">
        <v>0</v>
      </c>
      <c r="BV119" s="51">
        <v>0</v>
      </c>
      <c r="BW119" s="51">
        <v>0</v>
      </c>
      <c r="BX119" s="51">
        <v>0</v>
      </c>
      <c r="BY119" s="51">
        <v>0</v>
      </c>
      <c r="BZ119" s="51">
        <v>0</v>
      </c>
      <c r="CA119" s="51">
        <v>0</v>
      </c>
      <c r="CB119" s="51">
        <v>0</v>
      </c>
      <c r="CC119" s="51">
        <v>0</v>
      </c>
      <c r="CD119" s="51">
        <v>0</v>
      </c>
      <c r="CE119" s="51">
        <v>0</v>
      </c>
      <c r="CF119" s="51">
        <v>0</v>
      </c>
      <c r="CG119" s="51">
        <v>0</v>
      </c>
      <c r="CH119" s="51">
        <v>0</v>
      </c>
      <c r="CI119" s="51">
        <v>0</v>
      </c>
      <c r="CJ119" s="51">
        <v>0</v>
      </c>
      <c r="CK119" s="51">
        <v>0</v>
      </c>
      <c r="CL119" s="51">
        <v>0</v>
      </c>
      <c r="CM119" s="51">
        <v>0</v>
      </c>
      <c r="CN119" s="51">
        <v>0</v>
      </c>
      <c r="CO119" s="51">
        <v>0</v>
      </c>
      <c r="CP119" s="51">
        <v>0</v>
      </c>
      <c r="CQ119" s="51">
        <v>0</v>
      </c>
      <c r="CR119" s="51">
        <v>0</v>
      </c>
      <c r="CS119" s="51">
        <v>0</v>
      </c>
      <c r="CT119" s="51">
        <v>0</v>
      </c>
      <c r="CU119" s="51">
        <v>0</v>
      </c>
      <c r="CV119" s="51">
        <v>0</v>
      </c>
      <c r="CW119" s="51">
        <v>0</v>
      </c>
      <c r="CX119" s="51">
        <v>2</v>
      </c>
      <c r="CY119" s="51">
        <v>5</v>
      </c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</row>
    <row r="120" spans="1:103" s="13" customFormat="1" ht="16.5" customHeight="1">
      <c r="A120" s="49" t="s">
        <v>139</v>
      </c>
      <c r="B120" s="13" t="s">
        <v>11</v>
      </c>
      <c r="C120" s="9">
        <v>267</v>
      </c>
      <c r="D120" s="50">
        <v>11</v>
      </c>
      <c r="E120" s="58">
        <v>320</v>
      </c>
      <c r="F120" s="43">
        <v>5</v>
      </c>
      <c r="G120" s="43">
        <v>99</v>
      </c>
      <c r="H120" s="13">
        <v>99</v>
      </c>
      <c r="J120" s="53"/>
      <c r="K120" s="6">
        <f t="shared" si="15"/>
        <v>33</v>
      </c>
      <c r="L120" s="23">
        <f t="shared" si="16"/>
        <v>11</v>
      </c>
      <c r="M120" s="54">
        <v>3</v>
      </c>
      <c r="N120" s="54">
        <v>2</v>
      </c>
      <c r="O120" s="54">
        <v>6</v>
      </c>
      <c r="P120" s="54"/>
      <c r="Q120" s="54"/>
      <c r="R120" s="54"/>
      <c r="S120" s="54"/>
      <c r="T120" s="54"/>
      <c r="U120" s="54"/>
      <c r="V120" s="54"/>
      <c r="W120" s="54"/>
      <c r="X120" s="25">
        <f t="shared" si="17"/>
        <v>10</v>
      </c>
      <c r="Y120" s="45">
        <v>6</v>
      </c>
      <c r="Z120" s="45">
        <v>3</v>
      </c>
      <c r="AA120" s="45">
        <v>1</v>
      </c>
      <c r="AB120" s="45">
        <v>0</v>
      </c>
      <c r="AC120" s="45">
        <v>0</v>
      </c>
      <c r="AD120" s="45">
        <v>0</v>
      </c>
      <c r="AE120" s="45">
        <v>0</v>
      </c>
      <c r="AF120" s="45">
        <v>0</v>
      </c>
      <c r="AG120" s="45">
        <v>0</v>
      </c>
      <c r="AH120" s="45">
        <v>0</v>
      </c>
      <c r="AI120" s="45">
        <v>0</v>
      </c>
      <c r="AJ120" s="27">
        <f t="shared" si="18"/>
        <v>12</v>
      </c>
      <c r="AK120" s="46"/>
      <c r="AL120" s="46">
        <v>1</v>
      </c>
      <c r="AM120" s="46"/>
      <c r="AN120" s="46"/>
      <c r="AO120" s="46">
        <v>3</v>
      </c>
      <c r="AP120" s="46">
        <v>4</v>
      </c>
      <c r="AQ120" s="46"/>
      <c r="AR120" s="46">
        <v>1</v>
      </c>
      <c r="AS120" s="46"/>
      <c r="AT120" s="46"/>
      <c r="AU120" s="46"/>
      <c r="AV120" s="46"/>
      <c r="AW120" s="46"/>
      <c r="AX120" s="46"/>
      <c r="AY120" s="46"/>
      <c r="AZ120" s="46"/>
      <c r="BA120" s="46">
        <v>3</v>
      </c>
      <c r="BB120" s="46"/>
      <c r="BC120" s="46"/>
      <c r="BD120" s="46"/>
      <c r="BE120" s="46"/>
      <c r="BF120" s="46"/>
      <c r="BG120" s="46"/>
      <c r="BH120" s="36">
        <f t="shared" si="19"/>
        <v>0</v>
      </c>
      <c r="BI120" s="51">
        <v>0</v>
      </c>
      <c r="BJ120" s="51">
        <v>0</v>
      </c>
      <c r="BK120" s="51">
        <v>0</v>
      </c>
      <c r="BL120" s="51">
        <v>0</v>
      </c>
      <c r="BM120" s="51">
        <v>0</v>
      </c>
      <c r="BN120" s="51">
        <v>0</v>
      </c>
      <c r="BO120" s="51">
        <v>0</v>
      </c>
      <c r="BP120" s="51">
        <v>0</v>
      </c>
      <c r="BQ120" s="51">
        <v>0</v>
      </c>
      <c r="BR120" s="51">
        <v>0</v>
      </c>
      <c r="BS120" s="51">
        <v>0</v>
      </c>
      <c r="BT120" s="51">
        <v>0</v>
      </c>
      <c r="BU120" s="51">
        <v>0</v>
      </c>
      <c r="BV120" s="51">
        <v>0</v>
      </c>
      <c r="BW120" s="51">
        <v>0</v>
      </c>
      <c r="BX120" s="51">
        <v>0</v>
      </c>
      <c r="BY120" s="51">
        <v>0</v>
      </c>
      <c r="BZ120" s="51">
        <v>0</v>
      </c>
      <c r="CA120" s="51">
        <v>0</v>
      </c>
      <c r="CB120" s="51">
        <v>0</v>
      </c>
      <c r="CC120" s="51">
        <v>0</v>
      </c>
      <c r="CD120" s="51">
        <v>0</v>
      </c>
      <c r="CE120" s="51">
        <v>0</v>
      </c>
      <c r="CF120" s="51">
        <v>0</v>
      </c>
      <c r="CG120" s="51">
        <v>0</v>
      </c>
      <c r="CH120" s="51">
        <v>0</v>
      </c>
      <c r="CI120" s="51">
        <v>0</v>
      </c>
      <c r="CJ120" s="51">
        <v>0</v>
      </c>
      <c r="CK120" s="51">
        <v>0</v>
      </c>
      <c r="CL120" s="51">
        <v>0</v>
      </c>
      <c r="CM120" s="51">
        <v>0</v>
      </c>
      <c r="CN120" s="51">
        <v>0</v>
      </c>
      <c r="CO120" s="51">
        <v>0</v>
      </c>
      <c r="CP120" s="51">
        <v>0</v>
      </c>
      <c r="CQ120" s="51">
        <v>0</v>
      </c>
      <c r="CR120" s="51">
        <v>0</v>
      </c>
      <c r="CS120" s="51">
        <v>0</v>
      </c>
      <c r="CT120" s="51">
        <v>0</v>
      </c>
      <c r="CU120" s="51">
        <v>0</v>
      </c>
      <c r="CV120" s="51">
        <v>0</v>
      </c>
      <c r="CW120" s="51">
        <v>0</v>
      </c>
      <c r="CX120" s="51">
        <v>0</v>
      </c>
      <c r="CY120" s="51">
        <v>0</v>
      </c>
    </row>
    <row r="121" spans="1:103" s="13" customFormat="1" ht="16.5" customHeight="1">
      <c r="A121" s="52" t="s">
        <v>74</v>
      </c>
      <c r="B121" s="13" t="s">
        <v>19</v>
      </c>
      <c r="C121" s="9" t="s">
        <v>26</v>
      </c>
      <c r="D121" s="8">
        <v>11</v>
      </c>
      <c r="E121" s="58">
        <v>320</v>
      </c>
      <c r="F121" s="43">
        <v>7</v>
      </c>
      <c r="G121" s="43">
        <v>34</v>
      </c>
      <c r="H121" s="13">
        <v>34</v>
      </c>
      <c r="J121" s="2"/>
      <c r="K121" s="6">
        <f t="shared" si="15"/>
        <v>32</v>
      </c>
      <c r="L121" s="23">
        <f t="shared" si="16"/>
        <v>0</v>
      </c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25">
        <f t="shared" si="17"/>
        <v>13</v>
      </c>
      <c r="Y121" s="45">
        <v>6</v>
      </c>
      <c r="Z121" s="45">
        <v>3</v>
      </c>
      <c r="AA121" s="45">
        <v>0</v>
      </c>
      <c r="AB121" s="45">
        <v>4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27">
        <f t="shared" si="18"/>
        <v>0</v>
      </c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36">
        <f t="shared" si="19"/>
        <v>19</v>
      </c>
      <c r="BI121" s="51">
        <v>0</v>
      </c>
      <c r="BJ121" s="51">
        <v>0</v>
      </c>
      <c r="BK121" s="51">
        <v>0</v>
      </c>
      <c r="BL121" s="51">
        <v>2</v>
      </c>
      <c r="BM121" s="51">
        <v>2</v>
      </c>
      <c r="BN121" s="51">
        <v>0</v>
      </c>
      <c r="BO121" s="51">
        <v>2</v>
      </c>
      <c r="BP121" s="51">
        <v>0</v>
      </c>
      <c r="BQ121" s="51">
        <v>0</v>
      </c>
      <c r="BR121" s="51">
        <v>0</v>
      </c>
      <c r="BS121" s="51">
        <v>0</v>
      </c>
      <c r="BT121" s="51">
        <v>2</v>
      </c>
      <c r="BU121" s="51">
        <v>2</v>
      </c>
      <c r="BV121" s="51">
        <v>0</v>
      </c>
      <c r="BW121" s="51">
        <v>4</v>
      </c>
      <c r="BX121" s="51">
        <v>0</v>
      </c>
      <c r="BY121" s="51">
        <v>0</v>
      </c>
      <c r="BZ121" s="51">
        <v>0</v>
      </c>
      <c r="CA121" s="51">
        <v>0</v>
      </c>
      <c r="CB121" s="51">
        <v>0</v>
      </c>
      <c r="CC121" s="51">
        <v>0</v>
      </c>
      <c r="CD121" s="51">
        <v>0</v>
      </c>
      <c r="CE121" s="51">
        <v>0</v>
      </c>
      <c r="CF121" s="51">
        <v>0</v>
      </c>
      <c r="CG121" s="51">
        <v>0</v>
      </c>
      <c r="CH121" s="51">
        <v>0</v>
      </c>
      <c r="CI121" s="51">
        <v>0</v>
      </c>
      <c r="CJ121" s="51">
        <v>0</v>
      </c>
      <c r="CK121" s="51">
        <v>0</v>
      </c>
      <c r="CL121" s="51">
        <v>0</v>
      </c>
      <c r="CM121" s="51">
        <v>0</v>
      </c>
      <c r="CN121" s="51">
        <v>0</v>
      </c>
      <c r="CO121" s="51">
        <v>0</v>
      </c>
      <c r="CP121" s="51">
        <v>0</v>
      </c>
      <c r="CQ121" s="51">
        <v>0</v>
      </c>
      <c r="CR121" s="51">
        <v>0</v>
      </c>
      <c r="CS121" s="51">
        <v>0</v>
      </c>
      <c r="CT121" s="51">
        <v>0</v>
      </c>
      <c r="CU121" s="51">
        <v>0</v>
      </c>
      <c r="CV121" s="51">
        <v>0</v>
      </c>
      <c r="CW121" s="51">
        <v>0</v>
      </c>
      <c r="CX121" s="51">
        <v>0</v>
      </c>
      <c r="CY121" s="51">
        <v>5</v>
      </c>
    </row>
    <row r="122" spans="1:103" s="13" customFormat="1" ht="15.75">
      <c r="A122" s="13" t="s">
        <v>87</v>
      </c>
      <c r="B122" s="13" t="s">
        <v>8</v>
      </c>
      <c r="C122" s="9">
        <v>52</v>
      </c>
      <c r="D122" s="9">
        <v>11</v>
      </c>
      <c r="E122" s="42">
        <v>213</v>
      </c>
      <c r="F122" s="43">
        <v>11</v>
      </c>
      <c r="G122" s="43">
        <v>112</v>
      </c>
      <c r="H122" s="13">
        <v>112</v>
      </c>
      <c r="J122" s="2"/>
      <c r="K122" s="6">
        <f t="shared" si="15"/>
        <v>31</v>
      </c>
      <c r="L122" s="23">
        <f t="shared" si="16"/>
        <v>10</v>
      </c>
      <c r="M122" s="54">
        <v>2</v>
      </c>
      <c r="N122" s="54">
        <v>2</v>
      </c>
      <c r="O122" s="54">
        <v>6</v>
      </c>
      <c r="P122" s="54"/>
      <c r="Q122" s="54"/>
      <c r="R122" s="54"/>
      <c r="S122" s="54"/>
      <c r="T122" s="54"/>
      <c r="U122" s="54"/>
      <c r="V122" s="54"/>
      <c r="W122" s="54"/>
      <c r="X122" s="25">
        <f t="shared" si="17"/>
        <v>18</v>
      </c>
      <c r="Y122" s="45">
        <v>6</v>
      </c>
      <c r="Z122" s="45">
        <v>3</v>
      </c>
      <c r="AA122" s="45">
        <v>1</v>
      </c>
      <c r="AB122" s="45">
        <v>0</v>
      </c>
      <c r="AC122" s="45">
        <v>0</v>
      </c>
      <c r="AD122" s="45">
        <v>0</v>
      </c>
      <c r="AE122" s="45">
        <v>0</v>
      </c>
      <c r="AF122" s="45">
        <v>8</v>
      </c>
      <c r="AG122" s="45">
        <v>0</v>
      </c>
      <c r="AH122" s="45">
        <v>0</v>
      </c>
      <c r="AI122" s="45">
        <v>0</v>
      </c>
      <c r="AJ122" s="27">
        <f t="shared" si="18"/>
        <v>3</v>
      </c>
      <c r="AK122" s="46"/>
      <c r="AL122" s="46">
        <v>2</v>
      </c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>
        <v>1</v>
      </c>
      <c r="BG122" s="46"/>
      <c r="BH122" s="36">
        <f t="shared" si="19"/>
        <v>0</v>
      </c>
      <c r="BI122" s="51">
        <v>0</v>
      </c>
      <c r="BJ122" s="51">
        <v>0</v>
      </c>
      <c r="BK122" s="51">
        <v>0</v>
      </c>
      <c r="BL122" s="51">
        <v>0</v>
      </c>
      <c r="BM122" s="51">
        <v>0</v>
      </c>
      <c r="BN122" s="51">
        <v>0</v>
      </c>
      <c r="BO122" s="51">
        <v>0</v>
      </c>
      <c r="BP122" s="51">
        <v>0</v>
      </c>
      <c r="BQ122" s="51">
        <v>0</v>
      </c>
      <c r="BR122" s="51">
        <v>0</v>
      </c>
      <c r="BS122" s="51">
        <v>0</v>
      </c>
      <c r="BT122" s="51">
        <v>0</v>
      </c>
      <c r="BU122" s="51">
        <v>0</v>
      </c>
      <c r="BV122" s="51">
        <v>0</v>
      </c>
      <c r="BW122" s="51">
        <v>0</v>
      </c>
      <c r="BX122" s="51">
        <v>0</v>
      </c>
      <c r="BY122" s="51">
        <v>0</v>
      </c>
      <c r="BZ122" s="51">
        <v>0</v>
      </c>
      <c r="CA122" s="51">
        <v>0</v>
      </c>
      <c r="CB122" s="51">
        <v>0</v>
      </c>
      <c r="CC122" s="51">
        <v>0</v>
      </c>
      <c r="CD122" s="51">
        <v>0</v>
      </c>
      <c r="CE122" s="51">
        <v>0</v>
      </c>
      <c r="CF122" s="51">
        <v>0</v>
      </c>
      <c r="CG122" s="51">
        <v>0</v>
      </c>
      <c r="CH122" s="51">
        <v>0</v>
      </c>
      <c r="CI122" s="51">
        <v>0</v>
      </c>
      <c r="CJ122" s="51">
        <v>0</v>
      </c>
      <c r="CK122" s="51">
        <v>0</v>
      </c>
      <c r="CL122" s="51">
        <v>0</v>
      </c>
      <c r="CM122" s="51">
        <v>0</v>
      </c>
      <c r="CN122" s="51">
        <v>0</v>
      </c>
      <c r="CO122" s="51">
        <v>0</v>
      </c>
      <c r="CP122" s="51">
        <v>0</v>
      </c>
      <c r="CQ122" s="51">
        <v>0</v>
      </c>
      <c r="CR122" s="51">
        <v>0</v>
      </c>
      <c r="CS122" s="51">
        <v>0</v>
      </c>
      <c r="CT122" s="51">
        <v>0</v>
      </c>
      <c r="CU122" s="51">
        <v>0</v>
      </c>
      <c r="CV122" s="51">
        <v>0</v>
      </c>
      <c r="CW122" s="51">
        <v>0</v>
      </c>
      <c r="CX122" s="51">
        <v>0</v>
      </c>
      <c r="CY122" s="51">
        <v>0</v>
      </c>
    </row>
    <row r="123" spans="1:103" s="13" customFormat="1" ht="15.75">
      <c r="A123" s="10" t="s">
        <v>86</v>
      </c>
      <c r="B123" s="13" t="s">
        <v>8</v>
      </c>
      <c r="C123" s="9">
        <v>178</v>
      </c>
      <c r="D123" s="57">
        <v>11</v>
      </c>
      <c r="E123" s="42">
        <v>213</v>
      </c>
      <c r="F123" s="43">
        <v>12</v>
      </c>
      <c r="G123" s="43">
        <v>2</v>
      </c>
      <c r="H123" s="13">
        <v>2</v>
      </c>
      <c r="J123" s="2"/>
      <c r="K123" s="6">
        <f t="shared" si="15"/>
        <v>29</v>
      </c>
      <c r="L123" s="23">
        <f t="shared" si="16"/>
        <v>7</v>
      </c>
      <c r="M123" s="44">
        <v>1</v>
      </c>
      <c r="N123" s="44">
        <v>0</v>
      </c>
      <c r="O123" s="44">
        <v>6</v>
      </c>
      <c r="P123" s="44"/>
      <c r="Q123" s="44"/>
      <c r="R123" s="44"/>
      <c r="S123" s="44"/>
      <c r="T123" s="44"/>
      <c r="U123" s="44"/>
      <c r="V123" s="44"/>
      <c r="W123" s="44"/>
      <c r="X123" s="25">
        <f t="shared" si="17"/>
        <v>14</v>
      </c>
      <c r="Y123" s="45">
        <v>6</v>
      </c>
      <c r="Z123" s="45">
        <v>3</v>
      </c>
      <c r="AA123" s="45">
        <v>1</v>
      </c>
      <c r="AB123" s="45">
        <v>4</v>
      </c>
      <c r="AC123" s="45">
        <v>0</v>
      </c>
      <c r="AD123" s="45">
        <v>0</v>
      </c>
      <c r="AE123" s="45">
        <v>0</v>
      </c>
      <c r="AF123" s="45">
        <v>0</v>
      </c>
      <c r="AG123" s="45">
        <v>0</v>
      </c>
      <c r="AH123" s="45">
        <v>0</v>
      </c>
      <c r="AI123" s="45">
        <v>0</v>
      </c>
      <c r="AJ123" s="27">
        <f t="shared" si="18"/>
        <v>8</v>
      </c>
      <c r="AK123" s="46">
        <v>0</v>
      </c>
      <c r="AL123" s="46">
        <v>2</v>
      </c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>
        <v>6</v>
      </c>
      <c r="BG123" s="46"/>
      <c r="BH123" s="36">
        <f t="shared" si="19"/>
        <v>0</v>
      </c>
      <c r="BI123" s="47">
        <v>0</v>
      </c>
      <c r="BJ123" s="47">
        <v>0</v>
      </c>
      <c r="BK123" s="47">
        <v>0</v>
      </c>
      <c r="BL123" s="47">
        <v>0</v>
      </c>
      <c r="BM123" s="47">
        <v>0</v>
      </c>
      <c r="BN123" s="47">
        <v>0</v>
      </c>
      <c r="BO123" s="47">
        <v>0</v>
      </c>
      <c r="BP123" s="47">
        <v>0</v>
      </c>
      <c r="BQ123" s="47">
        <v>0</v>
      </c>
      <c r="BR123" s="47">
        <v>0</v>
      </c>
      <c r="BS123" s="47">
        <v>0</v>
      </c>
      <c r="BT123" s="47">
        <v>0</v>
      </c>
      <c r="BU123" s="47">
        <v>0</v>
      </c>
      <c r="BV123" s="47">
        <v>0</v>
      </c>
      <c r="BW123" s="47">
        <v>0</v>
      </c>
      <c r="BX123" s="47">
        <v>0</v>
      </c>
      <c r="BY123" s="47">
        <v>0</v>
      </c>
      <c r="BZ123" s="47">
        <v>0</v>
      </c>
      <c r="CA123" s="47">
        <v>0</v>
      </c>
      <c r="CB123" s="47">
        <v>0</v>
      </c>
      <c r="CC123" s="47">
        <v>0</v>
      </c>
      <c r="CD123" s="47">
        <v>0</v>
      </c>
      <c r="CE123" s="47">
        <v>0</v>
      </c>
      <c r="CF123" s="47">
        <v>0</v>
      </c>
      <c r="CG123" s="47">
        <v>0</v>
      </c>
      <c r="CH123" s="47">
        <v>0</v>
      </c>
      <c r="CI123" s="47">
        <v>0</v>
      </c>
      <c r="CJ123" s="47">
        <v>0</v>
      </c>
      <c r="CK123" s="47">
        <v>0</v>
      </c>
      <c r="CL123" s="47">
        <v>0</v>
      </c>
      <c r="CM123" s="47">
        <v>0</v>
      </c>
      <c r="CN123" s="47">
        <v>0</v>
      </c>
      <c r="CO123" s="47">
        <v>0</v>
      </c>
      <c r="CP123" s="47">
        <v>0</v>
      </c>
      <c r="CQ123" s="47">
        <v>0</v>
      </c>
      <c r="CR123" s="47">
        <v>0</v>
      </c>
      <c r="CS123" s="47">
        <v>0</v>
      </c>
      <c r="CT123" s="47">
        <v>0</v>
      </c>
      <c r="CU123" s="47">
        <v>0</v>
      </c>
      <c r="CV123" s="47">
        <v>0</v>
      </c>
      <c r="CW123" s="47">
        <v>0</v>
      </c>
      <c r="CX123" s="47">
        <v>0</v>
      </c>
      <c r="CY123" s="47">
        <v>0</v>
      </c>
    </row>
    <row r="124" spans="1:103" s="13" customFormat="1" ht="18" customHeight="1">
      <c r="A124" s="52" t="s">
        <v>53</v>
      </c>
      <c r="B124" s="13" t="s">
        <v>16</v>
      </c>
      <c r="C124" s="9">
        <v>210</v>
      </c>
      <c r="D124" s="8">
        <v>11</v>
      </c>
      <c r="E124" s="58">
        <v>319</v>
      </c>
      <c r="F124" s="43">
        <v>10</v>
      </c>
      <c r="G124" s="43">
        <v>51</v>
      </c>
      <c r="H124" s="13">
        <v>51</v>
      </c>
      <c r="J124" s="2"/>
      <c r="K124" s="6">
        <f t="shared" si="15"/>
        <v>27</v>
      </c>
      <c r="L124" s="23">
        <f t="shared" si="16"/>
        <v>0</v>
      </c>
      <c r="M124" s="54">
        <v>0</v>
      </c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25">
        <f t="shared" si="17"/>
        <v>0</v>
      </c>
      <c r="Y124" s="45">
        <v>0</v>
      </c>
      <c r="Z124" s="45">
        <v>0</v>
      </c>
      <c r="AA124" s="45">
        <v>0</v>
      </c>
      <c r="AB124" s="45">
        <v>0</v>
      </c>
      <c r="AC124" s="45">
        <v>0</v>
      </c>
      <c r="AD124" s="45">
        <v>0</v>
      </c>
      <c r="AE124" s="45">
        <v>0</v>
      </c>
      <c r="AF124" s="45">
        <v>0</v>
      </c>
      <c r="AG124" s="45">
        <v>0</v>
      </c>
      <c r="AH124" s="45">
        <v>0</v>
      </c>
      <c r="AI124" s="45">
        <v>0</v>
      </c>
      <c r="AJ124" s="27">
        <f t="shared" si="18"/>
        <v>0</v>
      </c>
      <c r="AK124" s="46">
        <v>0</v>
      </c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36">
        <f t="shared" si="19"/>
        <v>27</v>
      </c>
      <c r="BI124" s="47">
        <v>1</v>
      </c>
      <c r="BJ124" s="47">
        <v>0</v>
      </c>
      <c r="BK124" s="47">
        <v>2</v>
      </c>
      <c r="BL124" s="47">
        <v>0</v>
      </c>
      <c r="BM124" s="47">
        <v>0</v>
      </c>
      <c r="BN124" s="47">
        <v>0</v>
      </c>
      <c r="BO124" s="47">
        <v>3</v>
      </c>
      <c r="BP124" s="47">
        <v>8</v>
      </c>
      <c r="BQ124" s="47">
        <v>0</v>
      </c>
      <c r="BR124" s="47">
        <v>0</v>
      </c>
      <c r="BS124" s="47">
        <v>0</v>
      </c>
      <c r="BT124" s="47">
        <v>6</v>
      </c>
      <c r="BU124" s="47">
        <v>0</v>
      </c>
      <c r="BV124" s="47">
        <v>0</v>
      </c>
      <c r="BW124" s="47">
        <v>4</v>
      </c>
      <c r="BX124" s="47">
        <v>0</v>
      </c>
      <c r="BY124" s="47">
        <v>0</v>
      </c>
      <c r="BZ124" s="47">
        <v>1</v>
      </c>
      <c r="CA124" s="47">
        <v>0</v>
      </c>
      <c r="CB124" s="47">
        <v>2</v>
      </c>
      <c r="CC124" s="47">
        <v>0</v>
      </c>
      <c r="CD124" s="47">
        <v>0</v>
      </c>
      <c r="CE124" s="47">
        <v>0</v>
      </c>
      <c r="CF124" s="47">
        <v>0</v>
      </c>
      <c r="CG124" s="47">
        <v>0</v>
      </c>
      <c r="CH124" s="47">
        <v>0</v>
      </c>
      <c r="CI124" s="47">
        <v>0</v>
      </c>
      <c r="CJ124" s="47">
        <v>0</v>
      </c>
      <c r="CK124" s="47">
        <v>0</v>
      </c>
      <c r="CL124" s="47">
        <v>0</v>
      </c>
      <c r="CM124" s="47">
        <v>0</v>
      </c>
      <c r="CN124" s="47">
        <v>0</v>
      </c>
      <c r="CO124" s="47">
        <v>0</v>
      </c>
      <c r="CP124" s="47">
        <v>0</v>
      </c>
      <c r="CQ124" s="47">
        <v>0</v>
      </c>
      <c r="CR124" s="47">
        <v>0</v>
      </c>
      <c r="CS124" s="47">
        <v>0</v>
      </c>
      <c r="CT124" s="47">
        <v>0</v>
      </c>
      <c r="CU124" s="47">
        <v>0</v>
      </c>
      <c r="CV124" s="47">
        <v>0</v>
      </c>
      <c r="CW124" s="47">
        <v>0</v>
      </c>
      <c r="CX124" s="47">
        <v>0</v>
      </c>
      <c r="CY124" s="47">
        <v>0</v>
      </c>
    </row>
    <row r="125" spans="1:103" s="13" customFormat="1" ht="15.75">
      <c r="A125" s="52" t="s">
        <v>57</v>
      </c>
      <c r="B125" s="13" t="s">
        <v>13</v>
      </c>
      <c r="C125" s="9">
        <v>132</v>
      </c>
      <c r="D125" s="8">
        <v>11</v>
      </c>
      <c r="E125" s="58">
        <v>319</v>
      </c>
      <c r="F125" s="43">
        <v>5</v>
      </c>
      <c r="G125" s="43">
        <v>84</v>
      </c>
      <c r="H125" s="13">
        <v>84</v>
      </c>
      <c r="J125" s="53"/>
      <c r="K125" s="6">
        <f t="shared" si="15"/>
        <v>26</v>
      </c>
      <c r="L125" s="23">
        <f t="shared" si="16"/>
        <v>0</v>
      </c>
      <c r="M125" s="54">
        <v>0</v>
      </c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25">
        <f t="shared" si="17"/>
        <v>26</v>
      </c>
      <c r="Y125" s="45">
        <v>6</v>
      </c>
      <c r="Z125" s="45">
        <v>3</v>
      </c>
      <c r="AA125" s="45">
        <v>1</v>
      </c>
      <c r="AB125" s="45">
        <v>2</v>
      </c>
      <c r="AC125" s="45">
        <v>2</v>
      </c>
      <c r="AD125" s="45">
        <v>2</v>
      </c>
      <c r="AE125" s="45">
        <v>0</v>
      </c>
      <c r="AF125" s="45">
        <v>4</v>
      </c>
      <c r="AG125" s="45">
        <v>2</v>
      </c>
      <c r="AH125" s="45">
        <v>0</v>
      </c>
      <c r="AI125" s="45">
        <v>4</v>
      </c>
      <c r="AJ125" s="27">
        <f t="shared" si="18"/>
        <v>0</v>
      </c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36">
        <f t="shared" si="19"/>
        <v>0</v>
      </c>
      <c r="BI125" s="51">
        <v>0</v>
      </c>
      <c r="BJ125" s="51">
        <v>0</v>
      </c>
      <c r="BK125" s="51">
        <v>0</v>
      </c>
      <c r="BL125" s="51">
        <v>0</v>
      </c>
      <c r="BM125" s="51">
        <v>0</v>
      </c>
      <c r="BN125" s="51">
        <v>0</v>
      </c>
      <c r="BO125" s="51">
        <v>0</v>
      </c>
      <c r="BP125" s="51">
        <v>0</v>
      </c>
      <c r="BQ125" s="51">
        <v>0</v>
      </c>
      <c r="BR125" s="51">
        <v>0</v>
      </c>
      <c r="BS125" s="51">
        <v>0</v>
      </c>
      <c r="BT125" s="51">
        <v>0</v>
      </c>
      <c r="BU125" s="51">
        <v>0</v>
      </c>
      <c r="BV125" s="51">
        <v>0</v>
      </c>
      <c r="BW125" s="51">
        <v>0</v>
      </c>
      <c r="BX125" s="51">
        <v>0</v>
      </c>
      <c r="BY125" s="51">
        <v>0</v>
      </c>
      <c r="BZ125" s="51">
        <v>0</v>
      </c>
      <c r="CA125" s="51">
        <v>0</v>
      </c>
      <c r="CB125" s="51">
        <v>0</v>
      </c>
      <c r="CC125" s="51">
        <v>0</v>
      </c>
      <c r="CD125" s="51">
        <v>0</v>
      </c>
      <c r="CE125" s="51">
        <v>0</v>
      </c>
      <c r="CF125" s="51">
        <v>0</v>
      </c>
      <c r="CG125" s="51">
        <v>0</v>
      </c>
      <c r="CH125" s="51">
        <v>0</v>
      </c>
      <c r="CI125" s="51">
        <v>0</v>
      </c>
      <c r="CJ125" s="51">
        <v>0</v>
      </c>
      <c r="CK125" s="51">
        <v>0</v>
      </c>
      <c r="CL125" s="51">
        <v>0</v>
      </c>
      <c r="CM125" s="51">
        <v>0</v>
      </c>
      <c r="CN125" s="51">
        <v>0</v>
      </c>
      <c r="CO125" s="51">
        <v>0</v>
      </c>
      <c r="CP125" s="51">
        <v>0</v>
      </c>
      <c r="CQ125" s="51">
        <v>0</v>
      </c>
      <c r="CR125" s="51">
        <v>0</v>
      </c>
      <c r="CS125" s="51">
        <v>0</v>
      </c>
      <c r="CT125" s="51">
        <v>0</v>
      </c>
      <c r="CU125" s="51">
        <v>0</v>
      </c>
      <c r="CV125" s="51">
        <v>0</v>
      </c>
      <c r="CW125" s="51">
        <v>0</v>
      </c>
      <c r="CX125" s="51">
        <v>0</v>
      </c>
      <c r="CY125" s="51">
        <v>0</v>
      </c>
    </row>
    <row r="126" spans="1:103" s="13" customFormat="1" ht="15.75">
      <c r="A126" s="49" t="s">
        <v>120</v>
      </c>
      <c r="B126" s="13" t="s">
        <v>11</v>
      </c>
      <c r="C126" s="8" t="s">
        <v>17</v>
      </c>
      <c r="D126" s="50">
        <v>11</v>
      </c>
      <c r="E126" s="58">
        <v>224</v>
      </c>
      <c r="F126" s="43">
        <v>8</v>
      </c>
      <c r="G126" s="43">
        <v>82</v>
      </c>
      <c r="H126" s="13">
        <v>82</v>
      </c>
      <c r="J126" s="2"/>
      <c r="K126" s="6">
        <f t="shared" si="15"/>
        <v>24</v>
      </c>
      <c r="L126" s="23">
        <f t="shared" si="16"/>
        <v>11</v>
      </c>
      <c r="M126" s="54">
        <v>3</v>
      </c>
      <c r="N126" s="54">
        <v>2</v>
      </c>
      <c r="O126" s="54">
        <v>6</v>
      </c>
      <c r="P126" s="54"/>
      <c r="Q126" s="54"/>
      <c r="R126" s="54"/>
      <c r="S126" s="54"/>
      <c r="T126" s="54"/>
      <c r="U126" s="54"/>
      <c r="V126" s="54"/>
      <c r="W126" s="54"/>
      <c r="X126" s="25">
        <f t="shared" si="17"/>
        <v>12</v>
      </c>
      <c r="Y126" s="45">
        <v>6</v>
      </c>
      <c r="Z126" s="45">
        <v>3</v>
      </c>
      <c r="AA126" s="45">
        <v>0</v>
      </c>
      <c r="AB126" s="45">
        <v>0</v>
      </c>
      <c r="AC126" s="45">
        <v>0</v>
      </c>
      <c r="AD126" s="45">
        <v>0</v>
      </c>
      <c r="AE126" s="45">
        <v>0</v>
      </c>
      <c r="AF126" s="45">
        <v>3</v>
      </c>
      <c r="AG126" s="45">
        <v>0</v>
      </c>
      <c r="AH126" s="45">
        <v>0</v>
      </c>
      <c r="AI126" s="45">
        <v>0</v>
      </c>
      <c r="AJ126" s="27">
        <f t="shared" si="18"/>
        <v>1</v>
      </c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>
        <v>1</v>
      </c>
      <c r="BG126" s="46"/>
      <c r="BH126" s="36">
        <f t="shared" si="19"/>
        <v>0</v>
      </c>
      <c r="BI126" s="51">
        <v>0</v>
      </c>
      <c r="BJ126" s="51">
        <v>0</v>
      </c>
      <c r="BK126" s="51">
        <v>0</v>
      </c>
      <c r="BL126" s="51">
        <v>0</v>
      </c>
      <c r="BM126" s="51">
        <v>0</v>
      </c>
      <c r="BN126" s="51">
        <v>0</v>
      </c>
      <c r="BO126" s="51">
        <v>0</v>
      </c>
      <c r="BP126" s="51">
        <v>0</v>
      </c>
      <c r="BQ126" s="51">
        <v>0</v>
      </c>
      <c r="BR126" s="51">
        <v>0</v>
      </c>
      <c r="BS126" s="51">
        <v>0</v>
      </c>
      <c r="BT126" s="51">
        <v>0</v>
      </c>
      <c r="BU126" s="51">
        <v>0</v>
      </c>
      <c r="BV126" s="51">
        <v>0</v>
      </c>
      <c r="BW126" s="51">
        <v>0</v>
      </c>
      <c r="BX126" s="51">
        <v>0</v>
      </c>
      <c r="BY126" s="51">
        <v>0</v>
      </c>
      <c r="BZ126" s="51">
        <v>0</v>
      </c>
      <c r="CA126" s="51">
        <v>0</v>
      </c>
      <c r="CB126" s="51">
        <v>0</v>
      </c>
      <c r="CC126" s="51">
        <v>0</v>
      </c>
      <c r="CD126" s="51">
        <v>0</v>
      </c>
      <c r="CE126" s="51">
        <v>0</v>
      </c>
      <c r="CF126" s="51">
        <v>0</v>
      </c>
      <c r="CG126" s="51">
        <v>0</v>
      </c>
      <c r="CH126" s="51">
        <v>0</v>
      </c>
      <c r="CI126" s="51">
        <v>0</v>
      </c>
      <c r="CJ126" s="51">
        <v>0</v>
      </c>
      <c r="CK126" s="51">
        <v>0</v>
      </c>
      <c r="CL126" s="51">
        <v>0</v>
      </c>
      <c r="CM126" s="51">
        <v>0</v>
      </c>
      <c r="CN126" s="51">
        <v>0</v>
      </c>
      <c r="CO126" s="51">
        <v>0</v>
      </c>
      <c r="CP126" s="51">
        <v>0</v>
      </c>
      <c r="CQ126" s="51">
        <v>0</v>
      </c>
      <c r="CR126" s="51">
        <v>0</v>
      </c>
      <c r="CS126" s="51">
        <v>0</v>
      </c>
      <c r="CT126" s="51">
        <v>0</v>
      </c>
      <c r="CU126" s="51">
        <v>0</v>
      </c>
      <c r="CV126" s="51">
        <v>0</v>
      </c>
      <c r="CW126" s="51">
        <v>0</v>
      </c>
      <c r="CX126" s="51">
        <v>0</v>
      </c>
      <c r="CY126" s="51">
        <v>0</v>
      </c>
    </row>
    <row r="127" spans="1:103" s="13" customFormat="1" ht="15.75">
      <c r="A127" s="13" t="s">
        <v>142</v>
      </c>
      <c r="B127" s="13" t="s">
        <v>8</v>
      </c>
      <c r="C127" s="9">
        <v>178</v>
      </c>
      <c r="D127" s="9">
        <v>11</v>
      </c>
      <c r="E127" s="58">
        <v>319</v>
      </c>
      <c r="F127" s="43">
        <v>19</v>
      </c>
      <c r="G127" s="43">
        <v>7</v>
      </c>
      <c r="H127" s="13">
        <v>7</v>
      </c>
      <c r="J127" s="2"/>
      <c r="K127" s="6">
        <f t="shared" si="15"/>
        <v>16</v>
      </c>
      <c r="L127" s="23">
        <f t="shared" si="16"/>
        <v>0</v>
      </c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25">
        <f t="shared" si="17"/>
        <v>14</v>
      </c>
      <c r="Y127" s="45">
        <v>6</v>
      </c>
      <c r="Z127" s="45">
        <v>3</v>
      </c>
      <c r="AA127" s="45">
        <v>1</v>
      </c>
      <c r="AB127" s="45">
        <v>4</v>
      </c>
      <c r="AC127" s="45">
        <v>0</v>
      </c>
      <c r="AD127" s="45">
        <v>0</v>
      </c>
      <c r="AE127" s="45">
        <v>0</v>
      </c>
      <c r="AF127" s="45">
        <v>0</v>
      </c>
      <c r="AG127" s="45">
        <v>0</v>
      </c>
      <c r="AH127" s="45">
        <v>0</v>
      </c>
      <c r="AI127" s="45">
        <v>0</v>
      </c>
      <c r="AJ127" s="27">
        <f t="shared" si="18"/>
        <v>2</v>
      </c>
      <c r="AK127" s="46"/>
      <c r="AL127" s="46">
        <v>2</v>
      </c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36">
        <f t="shared" si="19"/>
        <v>0</v>
      </c>
      <c r="BI127" s="47">
        <v>0</v>
      </c>
      <c r="BJ127" s="47">
        <v>0</v>
      </c>
      <c r="BK127" s="47">
        <v>0</v>
      </c>
      <c r="BL127" s="47">
        <v>0</v>
      </c>
      <c r="BM127" s="47">
        <v>0</v>
      </c>
      <c r="BN127" s="47">
        <v>0</v>
      </c>
      <c r="BO127" s="47">
        <v>0</v>
      </c>
      <c r="BP127" s="47">
        <v>0</v>
      </c>
      <c r="BQ127" s="47">
        <v>0</v>
      </c>
      <c r="BR127" s="47">
        <v>0</v>
      </c>
      <c r="BS127" s="47">
        <v>0</v>
      </c>
      <c r="BT127" s="47">
        <v>0</v>
      </c>
      <c r="BU127" s="47">
        <v>0</v>
      </c>
      <c r="BV127" s="47">
        <v>0</v>
      </c>
      <c r="BW127" s="47">
        <v>0</v>
      </c>
      <c r="BX127" s="47">
        <v>0</v>
      </c>
      <c r="BY127" s="47">
        <v>0</v>
      </c>
      <c r="BZ127" s="47">
        <v>0</v>
      </c>
      <c r="CA127" s="47">
        <v>0</v>
      </c>
      <c r="CB127" s="47">
        <v>0</v>
      </c>
      <c r="CC127" s="47">
        <v>0</v>
      </c>
      <c r="CD127" s="47">
        <v>0</v>
      </c>
      <c r="CE127" s="47">
        <v>0</v>
      </c>
      <c r="CF127" s="47">
        <v>0</v>
      </c>
      <c r="CG127" s="47">
        <v>0</v>
      </c>
      <c r="CH127" s="47">
        <v>0</v>
      </c>
      <c r="CI127" s="47">
        <v>0</v>
      </c>
      <c r="CJ127" s="47">
        <v>0</v>
      </c>
      <c r="CK127" s="47">
        <v>0</v>
      </c>
      <c r="CL127" s="47">
        <v>0</v>
      </c>
      <c r="CM127" s="47">
        <v>0</v>
      </c>
      <c r="CN127" s="47">
        <v>0</v>
      </c>
      <c r="CO127" s="47">
        <v>0</v>
      </c>
      <c r="CP127" s="47">
        <v>0</v>
      </c>
      <c r="CQ127" s="47">
        <v>0</v>
      </c>
      <c r="CR127" s="47">
        <v>0</v>
      </c>
      <c r="CS127" s="47">
        <v>0</v>
      </c>
      <c r="CT127" s="47">
        <v>0</v>
      </c>
      <c r="CU127" s="47">
        <v>0</v>
      </c>
      <c r="CV127" s="47">
        <v>0</v>
      </c>
      <c r="CW127" s="47">
        <v>0</v>
      </c>
      <c r="CX127" s="47">
        <v>0</v>
      </c>
      <c r="CY127" s="47">
        <v>0</v>
      </c>
    </row>
    <row r="128" spans="1:103" s="13" customFormat="1" ht="15.75">
      <c r="A128" s="52" t="s">
        <v>56</v>
      </c>
      <c r="B128" s="13" t="s">
        <v>13</v>
      </c>
      <c r="C128" s="9" t="s">
        <v>58</v>
      </c>
      <c r="D128" s="8">
        <v>11</v>
      </c>
      <c r="E128" s="42">
        <v>321</v>
      </c>
      <c r="F128" s="43">
        <v>1</v>
      </c>
      <c r="G128" s="43">
        <v>75</v>
      </c>
      <c r="H128" s="13">
        <v>75</v>
      </c>
      <c r="J128" s="2"/>
      <c r="K128" s="6">
        <f t="shared" si="15"/>
        <v>13</v>
      </c>
      <c r="L128" s="23">
        <f t="shared" si="16"/>
        <v>11</v>
      </c>
      <c r="M128" s="54">
        <v>3</v>
      </c>
      <c r="N128" s="54">
        <v>2</v>
      </c>
      <c r="O128" s="54">
        <v>6</v>
      </c>
      <c r="P128" s="54"/>
      <c r="Q128" s="54"/>
      <c r="R128" s="54"/>
      <c r="S128" s="54"/>
      <c r="T128" s="54"/>
      <c r="U128" s="54"/>
      <c r="V128" s="54"/>
      <c r="W128" s="54"/>
      <c r="X128" s="25">
        <f t="shared" si="17"/>
        <v>0</v>
      </c>
      <c r="Y128" s="45">
        <v>0</v>
      </c>
      <c r="Z128" s="45">
        <v>0</v>
      </c>
      <c r="AA128" s="45">
        <v>0</v>
      </c>
      <c r="AB128" s="45">
        <v>0</v>
      </c>
      <c r="AC128" s="45">
        <v>0</v>
      </c>
      <c r="AD128" s="45">
        <v>0</v>
      </c>
      <c r="AE128" s="45">
        <v>0</v>
      </c>
      <c r="AF128" s="45">
        <v>0</v>
      </c>
      <c r="AG128" s="45">
        <v>0</v>
      </c>
      <c r="AH128" s="45">
        <v>0</v>
      </c>
      <c r="AI128" s="45">
        <v>0</v>
      </c>
      <c r="AJ128" s="27">
        <f t="shared" si="18"/>
        <v>2</v>
      </c>
      <c r="AK128" s="46"/>
      <c r="AL128" s="46">
        <v>2</v>
      </c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36">
        <f t="shared" si="19"/>
        <v>0</v>
      </c>
      <c r="BI128" s="51">
        <v>0</v>
      </c>
      <c r="BJ128" s="51">
        <v>0</v>
      </c>
      <c r="BK128" s="51">
        <v>0</v>
      </c>
      <c r="BL128" s="51">
        <v>0</v>
      </c>
      <c r="BM128" s="51">
        <v>0</v>
      </c>
      <c r="BN128" s="51">
        <v>0</v>
      </c>
      <c r="BO128" s="51">
        <v>0</v>
      </c>
      <c r="BP128" s="51">
        <v>0</v>
      </c>
      <c r="BQ128" s="51">
        <v>0</v>
      </c>
      <c r="BR128" s="51">
        <v>0</v>
      </c>
      <c r="BS128" s="51">
        <v>0</v>
      </c>
      <c r="BT128" s="51">
        <v>0</v>
      </c>
      <c r="BU128" s="51">
        <v>0</v>
      </c>
      <c r="BV128" s="51">
        <v>0</v>
      </c>
      <c r="BW128" s="51">
        <v>0</v>
      </c>
      <c r="BX128" s="51">
        <v>0</v>
      </c>
      <c r="BY128" s="51">
        <v>0</v>
      </c>
      <c r="BZ128" s="51">
        <v>0</v>
      </c>
      <c r="CA128" s="51">
        <v>0</v>
      </c>
      <c r="CB128" s="51">
        <v>0</v>
      </c>
      <c r="CC128" s="51">
        <v>0</v>
      </c>
      <c r="CD128" s="51">
        <v>0</v>
      </c>
      <c r="CE128" s="51">
        <v>0</v>
      </c>
      <c r="CF128" s="51">
        <v>0</v>
      </c>
      <c r="CG128" s="51">
        <v>0</v>
      </c>
      <c r="CH128" s="51">
        <v>0</v>
      </c>
      <c r="CI128" s="51">
        <v>0</v>
      </c>
      <c r="CJ128" s="51">
        <v>0</v>
      </c>
      <c r="CK128" s="51">
        <v>0</v>
      </c>
      <c r="CL128" s="51">
        <v>0</v>
      </c>
      <c r="CM128" s="51">
        <v>0</v>
      </c>
      <c r="CN128" s="51">
        <v>0</v>
      </c>
      <c r="CO128" s="51">
        <v>0</v>
      </c>
      <c r="CP128" s="51">
        <v>0</v>
      </c>
      <c r="CQ128" s="51">
        <v>0</v>
      </c>
      <c r="CR128" s="51">
        <v>0</v>
      </c>
      <c r="CS128" s="51">
        <v>0</v>
      </c>
      <c r="CT128" s="51">
        <v>0</v>
      </c>
      <c r="CU128" s="51">
        <v>0</v>
      </c>
      <c r="CV128" s="51">
        <v>0</v>
      </c>
      <c r="CW128" s="51">
        <v>0</v>
      </c>
      <c r="CX128" s="51">
        <v>0</v>
      </c>
      <c r="CY128" s="51">
        <v>0</v>
      </c>
    </row>
  </sheetData>
  <sheetProtection/>
  <autoFilter ref="A1:DY128"/>
  <printOptions horizontalCentered="1" verticalCentered="1"/>
  <pageMargins left="0.11811023622047245" right="0.11811023622047245" top="1.141732283464567" bottom="0.7480314960629921" header="0.31496062992125984" footer="0.31496062992125984"/>
  <pageSetup horizontalDpi="600" verticalDpi="600" orientation="portrait" paperSize="9" r:id="rId3"/>
  <headerFooter>
    <oddHeader>&amp;C&amp;"Arial Narrow,полужирный"&amp;16Розподіл ПК для учасників ІІІ (міського) етапу учнівської олімпіади з інформаційних технологій у номінації "Офісні технології" 2015/2016 навчального року у місті Києві
</oddHeader>
    <oddFooter>&amp;L&amp;"Arial Narrow,обычный"&amp;12Голова організаційного комітету&amp;R&amp;"Arial Narrow,обычный"&amp;12Олександр Рудик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114.00390625" style="0" customWidth="1"/>
  </cols>
  <sheetData>
    <row r="1" ht="61.5" customHeight="1">
      <c r="A1" s="1" t="s">
        <v>21</v>
      </c>
    </row>
    <row r="2" ht="54">
      <c r="A2" s="1" t="s">
        <v>22</v>
      </c>
    </row>
    <row r="3" ht="54">
      <c r="A3" s="1" t="s">
        <v>156</v>
      </c>
    </row>
    <row r="4" ht="54">
      <c r="A4" s="1" t="s"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31.125" style="66" customWidth="1"/>
    <col min="2" max="2" width="4.625" style="66" customWidth="1"/>
    <col min="3" max="3" width="3.625" style="66" customWidth="1"/>
    <col min="4" max="9" width="6.875" style="66" customWidth="1"/>
    <col min="10" max="16384" width="9.125" style="66" customWidth="1"/>
  </cols>
  <sheetData>
    <row r="1" spans="1:10" ht="54">
      <c r="A1" s="2" t="s">
        <v>0</v>
      </c>
      <c r="B1" s="3" t="s">
        <v>2</v>
      </c>
      <c r="C1" s="3" t="s">
        <v>3</v>
      </c>
      <c r="D1" s="63" t="s">
        <v>266</v>
      </c>
      <c r="E1" s="63">
        <v>1</v>
      </c>
      <c r="F1" s="63">
        <v>2</v>
      </c>
      <c r="G1" s="63">
        <v>3</v>
      </c>
      <c r="H1" s="63">
        <v>4</v>
      </c>
      <c r="I1" s="63" t="s">
        <v>267</v>
      </c>
      <c r="J1" s="63" t="s">
        <v>268</v>
      </c>
    </row>
    <row r="2" spans="1:10" ht="15.75" customHeight="1">
      <c r="A2" s="52" t="s">
        <v>43</v>
      </c>
      <c r="B2" s="9">
        <v>171</v>
      </c>
      <c r="C2" s="8">
        <v>11</v>
      </c>
      <c r="D2" s="65">
        <f>130/520</f>
        <v>0.25</v>
      </c>
      <c r="E2" s="65">
        <f>HLOOKUP(A2,1!$C$1:$L$2,2,FALSE)/1!$B$2</f>
        <v>0.425531914893617</v>
      </c>
      <c r="F2" s="65">
        <f>HLOOKUP(A2,2!$C$1:$L$2,2,FALSE)/2!$B$2</f>
        <v>0.74</v>
      </c>
      <c r="G2" s="65">
        <f>3!$I$285/3!$B$285</f>
        <v>0.34814814814814815</v>
      </c>
      <c r="H2" s="65">
        <f>4!$AI11/4!$AI$4</f>
        <v>0.7648514851485149</v>
      </c>
      <c r="I2" s="68">
        <f aca="true" t="shared" si="0" ref="I2:I11">SUM(D2:H2)-MIN(D2:H2)</f>
        <v>2.27853154819028</v>
      </c>
      <c r="J2" s="165" t="s">
        <v>608</v>
      </c>
    </row>
    <row r="3" spans="1:10" ht="15.75" customHeight="1">
      <c r="A3" s="52" t="s">
        <v>129</v>
      </c>
      <c r="B3" s="9">
        <v>57</v>
      </c>
      <c r="C3" s="8">
        <v>11</v>
      </c>
      <c r="D3" s="65">
        <f>156/520</f>
        <v>0.3</v>
      </c>
      <c r="E3" s="65">
        <f>HLOOKUP(A3,1!$C$1:$L$2,2,FALSE)/1!$B$2</f>
        <v>0.3893617021276596</v>
      </c>
      <c r="F3" s="65">
        <f>HLOOKUP(A3,2!$C$1:$L$2,2,FALSE)/2!$B$2</f>
        <v>0.486</v>
      </c>
      <c r="G3" s="65">
        <f>3!$E$285/3!$B$285</f>
        <v>0.37222222222222223</v>
      </c>
      <c r="H3" s="65">
        <f>4!$AI7/4!$AI$4</f>
        <v>0.4900990099009901</v>
      </c>
      <c r="I3" s="68">
        <f t="shared" si="0"/>
        <v>1.737682934250872</v>
      </c>
      <c r="J3" s="165" t="s">
        <v>608</v>
      </c>
    </row>
    <row r="4" spans="1:10" ht="15.75" customHeight="1">
      <c r="A4" s="52" t="s">
        <v>20</v>
      </c>
      <c r="B4" s="9">
        <v>153</v>
      </c>
      <c r="C4" s="8">
        <v>11</v>
      </c>
      <c r="D4" s="65">
        <f>175/520</f>
        <v>0.33653846153846156</v>
      </c>
      <c r="E4" s="65">
        <f>HLOOKUP(A4,1!$C$1:$L$2,2,FALSE)/1!$B$2</f>
        <v>0.3276595744680851</v>
      </c>
      <c r="F4" s="65">
        <f>HLOOKUP(A4,2!$C$1:$L$2,2,FALSE)/2!$B$2</f>
        <v>0.464</v>
      </c>
      <c r="G4" s="65">
        <f>3!$H$285/3!$B$285</f>
        <v>0.30444444444444446</v>
      </c>
      <c r="H4" s="65">
        <f>4!$AI10/4!$AI$4</f>
        <v>0.5222772277227723</v>
      </c>
      <c r="I4" s="68">
        <f t="shared" si="0"/>
        <v>1.650475263729319</v>
      </c>
      <c r="J4" s="165" t="s">
        <v>608</v>
      </c>
    </row>
    <row r="5" spans="1:10" ht="15.75" customHeight="1">
      <c r="A5" s="52" t="s">
        <v>81</v>
      </c>
      <c r="B5" s="9" t="s">
        <v>88</v>
      </c>
      <c r="C5" s="9">
        <v>10</v>
      </c>
      <c r="D5" s="65">
        <f>146/520</f>
        <v>0.28076923076923077</v>
      </c>
      <c r="E5" s="65">
        <f>HLOOKUP(A5,1!$C$1:$L$2,2,FALSE)/1!$B$2</f>
        <v>0.23617021276595745</v>
      </c>
      <c r="F5" s="65">
        <f>HLOOKUP(A5,2!$C$1:$L$2,2,FALSE)/2!$B$2</f>
        <v>0.294</v>
      </c>
      <c r="G5" s="65">
        <f>3!$F$285/3!$B$285</f>
        <v>0.3</v>
      </c>
      <c r="H5" s="65">
        <f>4!$AI8/4!$AI$4</f>
        <v>0.6386138613861386</v>
      </c>
      <c r="I5" s="68">
        <f t="shared" si="0"/>
        <v>1.5133830921553695</v>
      </c>
      <c r="J5" s="165" t="s">
        <v>608</v>
      </c>
    </row>
    <row r="6" spans="1:10" ht="15.75" customHeight="1">
      <c r="A6" s="52" t="s">
        <v>29</v>
      </c>
      <c r="B6" s="9">
        <v>178</v>
      </c>
      <c r="C6" s="9">
        <v>11</v>
      </c>
      <c r="D6" s="65">
        <f>131/520</f>
        <v>0.2519230769230769</v>
      </c>
      <c r="E6" s="65">
        <f>HLOOKUP(A6,1!$C$1:$L$2,2,FALSE)/1!$B$2</f>
        <v>0.19148936170212766</v>
      </c>
      <c r="F6" s="65">
        <f>HLOOKUP(A6,2!$C$1:$L$2,2,FALSE)/2!$B$2</f>
        <v>0.38</v>
      </c>
      <c r="G6" s="65">
        <f>3!$J$285/3!$B$285</f>
        <v>0.2037037037037037</v>
      </c>
      <c r="H6" s="65">
        <f>4!$AI12/4!$AI$4</f>
        <v>0.6089108910891089</v>
      </c>
      <c r="I6" s="68">
        <f t="shared" si="0"/>
        <v>1.4445376717158895</v>
      </c>
      <c r="J6" s="165" t="s">
        <v>608</v>
      </c>
    </row>
    <row r="7" spans="1:10" ht="15.75" customHeight="1">
      <c r="A7" s="13" t="s">
        <v>76</v>
      </c>
      <c r="B7" s="9">
        <v>52</v>
      </c>
      <c r="C7" s="9">
        <v>8</v>
      </c>
      <c r="D7" s="65">
        <f>144/520</f>
        <v>0.27692307692307694</v>
      </c>
      <c r="E7" s="65">
        <f>HLOOKUP(A7,1!$C$1:$L$2,2,FALSE)/1!$B$2</f>
        <v>0.19787234042553192</v>
      </c>
      <c r="F7" s="65">
        <f>HLOOKUP(A7,2!$C$1:$L$2,2,FALSE)/2!$B$2</f>
        <v>0.33</v>
      </c>
      <c r="G7" s="65">
        <f>3!$L$285/3!$B$285</f>
        <v>0.19814814814814816</v>
      </c>
      <c r="H7" s="65">
        <f>4!$AI14/4!$AI$4</f>
        <v>0.5</v>
      </c>
      <c r="I7" s="68">
        <f t="shared" si="0"/>
        <v>1.305071225071225</v>
      </c>
      <c r="J7" s="165" t="s">
        <v>608</v>
      </c>
    </row>
    <row r="8" spans="1:10" ht="15.75" customHeight="1">
      <c r="A8" s="52" t="s">
        <v>127</v>
      </c>
      <c r="B8" s="9" t="s">
        <v>25</v>
      </c>
      <c r="C8" s="8">
        <v>10</v>
      </c>
      <c r="D8" s="65">
        <f>166/520</f>
        <v>0.3192307692307692</v>
      </c>
      <c r="E8" s="65">
        <f>HLOOKUP(A8,1!$C$1:$L$2,2,FALSE)/1!$B$2</f>
        <v>0.225531914893617</v>
      </c>
      <c r="F8" s="65">
        <f>HLOOKUP(A8,2!$C$1:$L$2,2,FALSE)/2!$B$2</f>
        <v>0.304</v>
      </c>
      <c r="G8" s="65">
        <f>3!$G$285/3!$B$285</f>
        <v>0.17037037037037037</v>
      </c>
      <c r="H8" s="65">
        <f>4!$AI9/4!$AI$4</f>
        <v>0.4504950495049505</v>
      </c>
      <c r="I8" s="68">
        <f t="shared" si="0"/>
        <v>1.2992577336293367</v>
      </c>
      <c r="J8" s="64"/>
    </row>
    <row r="9" spans="1:10" ht="15.75" customHeight="1">
      <c r="A9" s="13" t="s">
        <v>78</v>
      </c>
      <c r="B9" s="9">
        <v>52</v>
      </c>
      <c r="C9" s="9">
        <v>8</v>
      </c>
      <c r="D9" s="65">
        <f>138/520</f>
        <v>0.2653846153846154</v>
      </c>
      <c r="E9" s="65">
        <f>HLOOKUP(A9,1!$C$1:$L$2,2,FALSE)/1!$B$2</f>
        <v>0.11702127659574468</v>
      </c>
      <c r="F9" s="65">
        <f>HLOOKUP(A9,2!$C$1:$L$2,2,FALSE)/2!$B$2</f>
        <v>0.434</v>
      </c>
      <c r="G9" s="65">
        <f>3!$C$285/3!$B$285</f>
        <v>0.18888888888888888</v>
      </c>
      <c r="H9" s="65">
        <f>4!$AI5/4!$AI$4</f>
        <v>0.3910891089108911</v>
      </c>
      <c r="I9" s="68">
        <f t="shared" si="0"/>
        <v>1.2793626131843951</v>
      </c>
      <c r="J9" s="64"/>
    </row>
    <row r="10" spans="1:10" ht="15.75" customHeight="1">
      <c r="A10" s="52" t="s">
        <v>27</v>
      </c>
      <c r="B10" s="8" t="s">
        <v>17</v>
      </c>
      <c r="C10" s="8">
        <v>10</v>
      </c>
      <c r="D10" s="65">
        <f>136/520</f>
        <v>0.26153846153846155</v>
      </c>
      <c r="E10" s="65">
        <f>HLOOKUP(A10,1!$C$1:$L$2,2,FALSE)/1!$B$2</f>
        <v>0.1702127659574468</v>
      </c>
      <c r="F10" s="65">
        <f>HLOOKUP(A10,2!$C$1:$L$2,2,FALSE)/2!$B$2</f>
        <v>0.098</v>
      </c>
      <c r="G10" s="65">
        <f>3!$D$285/3!$B$285</f>
        <v>0.1962962962962963</v>
      </c>
      <c r="H10" s="65">
        <f>4!$AI6/4!$AI$4</f>
        <v>0.5099009900990099</v>
      </c>
      <c r="I10" s="68">
        <f t="shared" si="0"/>
        <v>1.1379485138912144</v>
      </c>
      <c r="J10" s="64"/>
    </row>
    <row r="11" spans="1:10" ht="15.75" customHeight="1">
      <c r="A11" s="52" t="s">
        <v>39</v>
      </c>
      <c r="B11" s="9" t="s">
        <v>88</v>
      </c>
      <c r="C11" s="9">
        <v>11</v>
      </c>
      <c r="D11" s="65">
        <f>137/520</f>
        <v>0.26346153846153847</v>
      </c>
      <c r="E11" s="65">
        <f>HLOOKUP(A11,1!$C$1:$L$2,2,FALSE)/1!$B$2</f>
        <v>0.15531914893617021</v>
      </c>
      <c r="F11" s="65">
        <f>HLOOKUP(A11,2!$C$1:$L$2,2,FALSE)/2!$B$2</f>
        <v>0.136</v>
      </c>
      <c r="G11" s="65">
        <f>3!$K$285/3!$B$285</f>
        <v>0.15555555555555556</v>
      </c>
      <c r="H11" s="65">
        <f>4!$AI13/4!$AI$4</f>
        <v>0.5099009900990099</v>
      </c>
      <c r="I11" s="68">
        <f t="shared" si="0"/>
        <v>1.0842372330522743</v>
      </c>
      <c r="J11" s="64"/>
    </row>
    <row r="12" ht="15.75"/>
    <row r="13" ht="15.75"/>
    <row r="14" ht="15.75">
      <c r="L14" s="67"/>
    </row>
  </sheetData>
  <sheetProtection/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6.75390625" style="78" customWidth="1"/>
    <col min="2" max="2" width="4.00390625" style="78" bestFit="1" customWidth="1"/>
    <col min="3" max="4" width="3.25390625" style="78" bestFit="1" customWidth="1"/>
    <col min="5" max="6" width="4.00390625" style="78" bestFit="1" customWidth="1"/>
    <col min="7" max="7" width="3.25390625" style="78" bestFit="1" customWidth="1"/>
    <col min="8" max="9" width="4.00390625" style="78" bestFit="1" customWidth="1"/>
    <col min="10" max="11" width="3.25390625" style="78" bestFit="1" customWidth="1"/>
    <col min="12" max="12" width="4.00390625" style="78" bestFit="1" customWidth="1"/>
    <col min="13" max="16384" width="9.125" style="78" customWidth="1"/>
  </cols>
  <sheetData>
    <row r="1" spans="1:13" ht="157.5">
      <c r="A1" s="79" t="s">
        <v>0</v>
      </c>
      <c r="B1" s="69" t="s">
        <v>269</v>
      </c>
      <c r="C1" s="70" t="s">
        <v>76</v>
      </c>
      <c r="D1" s="70" t="s">
        <v>78</v>
      </c>
      <c r="E1" s="70" t="s">
        <v>127</v>
      </c>
      <c r="F1" s="70" t="s">
        <v>81</v>
      </c>
      <c r="G1" s="70" t="s">
        <v>27</v>
      </c>
      <c r="H1" s="70" t="s">
        <v>20</v>
      </c>
      <c r="I1" s="70" t="s">
        <v>129</v>
      </c>
      <c r="J1" s="70" t="s">
        <v>39</v>
      </c>
      <c r="K1" s="70" t="s">
        <v>29</v>
      </c>
      <c r="L1" s="70" t="s">
        <v>43</v>
      </c>
      <c r="M1" s="70"/>
    </row>
    <row r="2" spans="1:12" ht="15">
      <c r="A2" s="71" t="s">
        <v>270</v>
      </c>
      <c r="B2" s="71">
        <f>B3+B10+B29+B42</f>
        <v>470</v>
      </c>
      <c r="C2" s="71">
        <f aca="true" t="shared" si="0" ref="C2:L2">C3+C10+C29+C42</f>
        <v>93</v>
      </c>
      <c r="D2" s="71">
        <f t="shared" si="0"/>
        <v>55</v>
      </c>
      <c r="E2" s="71">
        <f t="shared" si="0"/>
        <v>106</v>
      </c>
      <c r="F2" s="71">
        <f t="shared" si="0"/>
        <v>111</v>
      </c>
      <c r="G2" s="71">
        <f t="shared" si="0"/>
        <v>80</v>
      </c>
      <c r="H2" s="71">
        <f t="shared" si="0"/>
        <v>154</v>
      </c>
      <c r="I2" s="71">
        <f t="shared" si="0"/>
        <v>183</v>
      </c>
      <c r="J2" s="71">
        <f t="shared" si="0"/>
        <v>73</v>
      </c>
      <c r="K2" s="71">
        <f t="shared" si="0"/>
        <v>90</v>
      </c>
      <c r="L2" s="71">
        <f t="shared" si="0"/>
        <v>200</v>
      </c>
    </row>
    <row r="3" spans="1:12" ht="15">
      <c r="A3" s="80" t="s">
        <v>157</v>
      </c>
      <c r="B3" s="72">
        <f>SUM(B4:B9)</f>
        <v>70</v>
      </c>
      <c r="C3" s="72">
        <f aca="true" t="shared" si="1" ref="C3:L3">SUM(C4:C9)</f>
        <v>0</v>
      </c>
      <c r="D3" s="72">
        <f t="shared" si="1"/>
        <v>0</v>
      </c>
      <c r="E3" s="72">
        <f t="shared" si="1"/>
        <v>0</v>
      </c>
      <c r="F3" s="72">
        <f t="shared" si="1"/>
        <v>0</v>
      </c>
      <c r="G3" s="72">
        <f t="shared" si="1"/>
        <v>0</v>
      </c>
      <c r="H3" s="72">
        <f t="shared" si="1"/>
        <v>0</v>
      </c>
      <c r="I3" s="72">
        <f t="shared" si="1"/>
        <v>37</v>
      </c>
      <c r="J3" s="72">
        <f t="shared" si="1"/>
        <v>0</v>
      </c>
      <c r="K3" s="72">
        <f t="shared" si="1"/>
        <v>0</v>
      </c>
      <c r="L3" s="72">
        <f t="shared" si="1"/>
        <v>70</v>
      </c>
    </row>
    <row r="4" spans="1:12" ht="15">
      <c r="A4" s="81" t="s">
        <v>312</v>
      </c>
      <c r="B4" s="73">
        <v>21</v>
      </c>
      <c r="C4" s="74"/>
      <c r="D4" s="74"/>
      <c r="E4" s="74"/>
      <c r="F4" s="74"/>
      <c r="G4" s="74"/>
      <c r="H4" s="74"/>
      <c r="I4" s="74">
        <v>21</v>
      </c>
      <c r="J4" s="74"/>
      <c r="K4" s="74"/>
      <c r="L4" s="74">
        <v>21</v>
      </c>
    </row>
    <row r="5" spans="1:12" ht="30">
      <c r="A5" s="81" t="s">
        <v>313</v>
      </c>
      <c r="B5" s="73">
        <v>10</v>
      </c>
      <c r="C5" s="74"/>
      <c r="D5" s="74"/>
      <c r="E5" s="74"/>
      <c r="F5" s="74"/>
      <c r="G5" s="74"/>
      <c r="H5" s="74"/>
      <c r="I5" s="74">
        <v>10</v>
      </c>
      <c r="J5" s="74"/>
      <c r="K5" s="74"/>
      <c r="L5" s="74">
        <v>10</v>
      </c>
    </row>
    <row r="6" spans="1:12" ht="30">
      <c r="A6" s="81" t="s">
        <v>314</v>
      </c>
      <c r="B6" s="73">
        <v>18</v>
      </c>
      <c r="C6" s="74"/>
      <c r="D6" s="74"/>
      <c r="E6" s="74"/>
      <c r="F6" s="74"/>
      <c r="G6" s="74"/>
      <c r="H6" s="74"/>
      <c r="I6" s="74">
        <v>0</v>
      </c>
      <c r="J6" s="74"/>
      <c r="K6" s="74"/>
      <c r="L6" s="74">
        <v>18</v>
      </c>
    </row>
    <row r="7" spans="1:12" ht="15">
      <c r="A7" s="81" t="s">
        <v>315</v>
      </c>
      <c r="B7" s="73">
        <v>7</v>
      </c>
      <c r="C7" s="74"/>
      <c r="D7" s="74"/>
      <c r="E7" s="74"/>
      <c r="F7" s="74"/>
      <c r="G7" s="74"/>
      <c r="H7" s="74"/>
      <c r="I7" s="74">
        <v>3</v>
      </c>
      <c r="J7" s="74"/>
      <c r="K7" s="74"/>
      <c r="L7" s="74">
        <v>7</v>
      </c>
    </row>
    <row r="8" spans="1:12" ht="30">
      <c r="A8" s="81" t="s">
        <v>316</v>
      </c>
      <c r="B8" s="73">
        <v>7</v>
      </c>
      <c r="C8" s="74"/>
      <c r="D8" s="74"/>
      <c r="E8" s="74"/>
      <c r="F8" s="74"/>
      <c r="G8" s="74"/>
      <c r="H8" s="74"/>
      <c r="I8" s="74">
        <v>3</v>
      </c>
      <c r="J8" s="74"/>
      <c r="K8" s="74"/>
      <c r="L8" s="74">
        <v>7</v>
      </c>
    </row>
    <row r="9" spans="1:12" ht="15">
      <c r="A9" s="81" t="s">
        <v>317</v>
      </c>
      <c r="B9" s="73">
        <v>7</v>
      </c>
      <c r="C9" s="74"/>
      <c r="D9" s="74"/>
      <c r="E9" s="74"/>
      <c r="F9" s="74"/>
      <c r="G9" s="74"/>
      <c r="H9" s="74"/>
      <c r="I9" s="74">
        <v>0</v>
      </c>
      <c r="J9" s="74"/>
      <c r="K9" s="74"/>
      <c r="L9" s="74">
        <v>7</v>
      </c>
    </row>
    <row r="10" spans="1:12" ht="15">
      <c r="A10" s="82" t="s">
        <v>183</v>
      </c>
      <c r="B10" s="75">
        <f>SUM(B11:B28)</f>
        <v>100</v>
      </c>
      <c r="C10" s="75">
        <f aca="true" t="shared" si="2" ref="C10:L10">SUM(C11:C28)</f>
        <v>86</v>
      </c>
      <c r="D10" s="75">
        <f t="shared" si="2"/>
        <v>50</v>
      </c>
      <c r="E10" s="75">
        <f t="shared" si="2"/>
        <v>78</v>
      </c>
      <c r="F10" s="75">
        <f t="shared" si="2"/>
        <v>67</v>
      </c>
      <c r="G10" s="75">
        <f t="shared" si="2"/>
        <v>49</v>
      </c>
      <c r="H10" s="75">
        <f t="shared" si="2"/>
        <v>90</v>
      </c>
      <c r="I10" s="75">
        <f t="shared" si="2"/>
        <v>69</v>
      </c>
      <c r="J10" s="75">
        <f t="shared" si="2"/>
        <v>45</v>
      </c>
      <c r="K10" s="75">
        <f t="shared" si="2"/>
        <v>74</v>
      </c>
      <c r="L10" s="75">
        <f t="shared" si="2"/>
        <v>60</v>
      </c>
    </row>
    <row r="11" spans="1:12" ht="15">
      <c r="A11" s="81" t="s">
        <v>318</v>
      </c>
      <c r="B11" s="73">
        <v>1</v>
      </c>
      <c r="C11" s="74">
        <v>1</v>
      </c>
      <c r="D11" s="74">
        <v>0</v>
      </c>
      <c r="E11" s="74">
        <v>1</v>
      </c>
      <c r="F11" s="74">
        <v>1</v>
      </c>
      <c r="G11" s="74">
        <v>0</v>
      </c>
      <c r="H11" s="74">
        <v>1</v>
      </c>
      <c r="I11" s="74">
        <v>1</v>
      </c>
      <c r="J11" s="74">
        <v>1</v>
      </c>
      <c r="K11" s="74">
        <v>1</v>
      </c>
      <c r="L11" s="74">
        <v>1</v>
      </c>
    </row>
    <row r="12" spans="1:12" ht="15">
      <c r="A12" s="81" t="s">
        <v>319</v>
      </c>
      <c r="B12" s="73">
        <v>2</v>
      </c>
      <c r="C12" s="74">
        <v>2</v>
      </c>
      <c r="D12" s="74">
        <v>0</v>
      </c>
      <c r="E12" s="74">
        <v>2</v>
      </c>
      <c r="F12" s="74">
        <v>2</v>
      </c>
      <c r="G12" s="74">
        <v>0</v>
      </c>
      <c r="H12" s="74">
        <v>2</v>
      </c>
      <c r="I12" s="74">
        <v>2</v>
      </c>
      <c r="J12" s="74">
        <v>0</v>
      </c>
      <c r="K12" s="74">
        <v>2</v>
      </c>
      <c r="L12" s="74"/>
    </row>
    <row r="13" spans="1:12" ht="30">
      <c r="A13" s="81" t="s">
        <v>320</v>
      </c>
      <c r="B13" s="73">
        <v>4</v>
      </c>
      <c r="C13" s="74">
        <v>4</v>
      </c>
      <c r="D13" s="74">
        <v>0</v>
      </c>
      <c r="E13" s="74">
        <v>4</v>
      </c>
      <c r="F13" s="74">
        <v>0</v>
      </c>
      <c r="G13" s="74">
        <v>0</v>
      </c>
      <c r="H13" s="74">
        <v>4</v>
      </c>
      <c r="I13" s="74">
        <v>4</v>
      </c>
      <c r="J13" s="74">
        <v>0</v>
      </c>
      <c r="K13" s="74">
        <v>4</v>
      </c>
      <c r="L13" s="74">
        <v>4</v>
      </c>
    </row>
    <row r="14" spans="1:12" ht="15">
      <c r="A14" s="81" t="s">
        <v>321</v>
      </c>
      <c r="B14" s="73">
        <v>6</v>
      </c>
      <c r="C14" s="74">
        <v>6</v>
      </c>
      <c r="D14" s="74">
        <v>0</v>
      </c>
      <c r="E14" s="74">
        <v>6</v>
      </c>
      <c r="F14" s="74">
        <v>0</v>
      </c>
      <c r="G14" s="74">
        <v>0</v>
      </c>
      <c r="H14" s="74">
        <v>6</v>
      </c>
      <c r="I14" s="74">
        <v>6</v>
      </c>
      <c r="J14" s="74">
        <v>0</v>
      </c>
      <c r="K14" s="74">
        <v>4</v>
      </c>
      <c r="L14" s="74">
        <v>6</v>
      </c>
    </row>
    <row r="15" spans="1:12" ht="15">
      <c r="A15" s="81" t="s">
        <v>322</v>
      </c>
      <c r="B15" s="73">
        <v>2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2</v>
      </c>
      <c r="I15" s="74">
        <v>2</v>
      </c>
      <c r="J15" s="74">
        <v>0</v>
      </c>
      <c r="K15" s="74">
        <v>0</v>
      </c>
      <c r="L15" s="74">
        <v>2</v>
      </c>
    </row>
    <row r="16" spans="1:12" ht="30">
      <c r="A16" s="81" t="s">
        <v>323</v>
      </c>
      <c r="B16" s="73">
        <v>6</v>
      </c>
      <c r="C16" s="74">
        <v>6</v>
      </c>
      <c r="D16" s="74">
        <v>6</v>
      </c>
      <c r="E16" s="74">
        <v>6</v>
      </c>
      <c r="F16" s="74">
        <v>6</v>
      </c>
      <c r="G16" s="74">
        <v>6</v>
      </c>
      <c r="H16" s="74">
        <v>6</v>
      </c>
      <c r="I16" s="74">
        <v>6</v>
      </c>
      <c r="J16" s="74">
        <v>6</v>
      </c>
      <c r="K16" s="74">
        <v>6</v>
      </c>
      <c r="L16" s="74">
        <v>2</v>
      </c>
    </row>
    <row r="17" spans="1:12" ht="15">
      <c r="A17" s="81" t="s">
        <v>324</v>
      </c>
      <c r="B17" s="73">
        <v>8</v>
      </c>
      <c r="C17" s="74">
        <v>8</v>
      </c>
      <c r="D17" s="74">
        <v>8</v>
      </c>
      <c r="E17" s="74">
        <v>8</v>
      </c>
      <c r="F17" s="74">
        <v>8</v>
      </c>
      <c r="G17" s="74">
        <v>8</v>
      </c>
      <c r="H17" s="74">
        <v>8</v>
      </c>
      <c r="I17" s="74">
        <v>8</v>
      </c>
      <c r="J17" s="74">
        <v>8</v>
      </c>
      <c r="K17" s="74">
        <v>8</v>
      </c>
      <c r="L17" s="74">
        <v>8</v>
      </c>
    </row>
    <row r="18" spans="1:12" ht="15">
      <c r="A18" s="81" t="s">
        <v>325</v>
      </c>
      <c r="B18" s="73">
        <v>16</v>
      </c>
      <c r="C18" s="74">
        <v>4</v>
      </c>
      <c r="D18" s="74">
        <v>4</v>
      </c>
      <c r="E18" s="74">
        <v>8</v>
      </c>
      <c r="F18" s="74">
        <v>12</v>
      </c>
      <c r="G18" s="74">
        <v>4</v>
      </c>
      <c r="H18" s="74">
        <v>16</v>
      </c>
      <c r="I18" s="74">
        <v>16</v>
      </c>
      <c r="J18" s="74">
        <v>0</v>
      </c>
      <c r="K18" s="74">
        <v>12</v>
      </c>
      <c r="L18" s="74">
        <v>12</v>
      </c>
    </row>
    <row r="19" spans="1:12" ht="15">
      <c r="A19" s="81" t="s">
        <v>326</v>
      </c>
      <c r="B19" s="73">
        <v>8</v>
      </c>
      <c r="C19" s="74">
        <v>8</v>
      </c>
      <c r="D19" s="74">
        <v>8</v>
      </c>
      <c r="E19" s="74">
        <v>0</v>
      </c>
      <c r="F19" s="74">
        <v>8</v>
      </c>
      <c r="G19" s="74">
        <v>8</v>
      </c>
      <c r="H19" s="74">
        <v>8</v>
      </c>
      <c r="I19" s="74">
        <v>8</v>
      </c>
      <c r="J19" s="74">
        <v>4</v>
      </c>
      <c r="K19" s="74">
        <v>8</v>
      </c>
      <c r="L19" s="74">
        <v>8</v>
      </c>
    </row>
    <row r="20" spans="1:12" ht="31.5">
      <c r="A20" s="81" t="s">
        <v>327</v>
      </c>
      <c r="B20" s="73">
        <v>3</v>
      </c>
      <c r="C20" s="74">
        <v>3</v>
      </c>
      <c r="D20" s="74">
        <v>3</v>
      </c>
      <c r="E20" s="74">
        <v>3</v>
      </c>
      <c r="F20" s="74">
        <v>3</v>
      </c>
      <c r="G20" s="74">
        <v>3</v>
      </c>
      <c r="H20" s="74">
        <v>3</v>
      </c>
      <c r="I20" s="74">
        <v>3</v>
      </c>
      <c r="J20" s="74">
        <v>3</v>
      </c>
      <c r="K20" s="74">
        <v>3</v>
      </c>
      <c r="L20" s="74">
        <v>3</v>
      </c>
    </row>
    <row r="21" spans="1:12" ht="31.5">
      <c r="A21" s="81" t="s">
        <v>328</v>
      </c>
      <c r="B21" s="73">
        <v>5</v>
      </c>
      <c r="C21" s="74">
        <v>5</v>
      </c>
      <c r="D21" s="74">
        <v>0</v>
      </c>
      <c r="E21" s="74">
        <v>5</v>
      </c>
      <c r="F21" s="74">
        <v>0</v>
      </c>
      <c r="G21" s="74">
        <v>5</v>
      </c>
      <c r="H21" s="74">
        <v>0</v>
      </c>
      <c r="I21" s="74">
        <v>0</v>
      </c>
      <c r="J21" s="74">
        <v>0</v>
      </c>
      <c r="K21" s="74">
        <v>0</v>
      </c>
      <c r="L21" s="74"/>
    </row>
    <row r="22" spans="1:12" ht="31.5">
      <c r="A22" s="81" t="s">
        <v>329</v>
      </c>
      <c r="B22" s="73">
        <v>3</v>
      </c>
      <c r="C22" s="74">
        <v>3</v>
      </c>
      <c r="D22" s="74">
        <v>3</v>
      </c>
      <c r="E22" s="74">
        <v>3</v>
      </c>
      <c r="F22" s="74">
        <v>3</v>
      </c>
      <c r="G22" s="74">
        <v>3</v>
      </c>
      <c r="H22" s="74">
        <v>3</v>
      </c>
      <c r="I22" s="74">
        <v>3</v>
      </c>
      <c r="J22" s="74">
        <v>3</v>
      </c>
      <c r="K22" s="74">
        <v>3</v>
      </c>
      <c r="L22" s="74">
        <v>3</v>
      </c>
    </row>
    <row r="23" spans="1:12" ht="31.5">
      <c r="A23" s="81" t="s">
        <v>330</v>
      </c>
      <c r="B23" s="73">
        <v>5</v>
      </c>
      <c r="C23" s="74">
        <v>5</v>
      </c>
      <c r="D23" s="74">
        <v>0</v>
      </c>
      <c r="E23" s="74">
        <v>5</v>
      </c>
      <c r="F23" s="74">
        <v>0</v>
      </c>
      <c r="G23" s="74">
        <v>0</v>
      </c>
      <c r="H23" s="74">
        <v>5</v>
      </c>
      <c r="I23" s="74">
        <v>5</v>
      </c>
      <c r="J23" s="74">
        <v>5</v>
      </c>
      <c r="K23" s="74">
        <v>5</v>
      </c>
      <c r="L23" s="74"/>
    </row>
    <row r="24" spans="1:12" ht="31.5">
      <c r="A24" s="81" t="s">
        <v>331</v>
      </c>
      <c r="B24" s="73">
        <v>3</v>
      </c>
      <c r="C24" s="74">
        <v>3</v>
      </c>
      <c r="D24" s="74">
        <v>3</v>
      </c>
      <c r="E24" s="74">
        <v>3</v>
      </c>
      <c r="F24" s="74">
        <v>3</v>
      </c>
      <c r="G24" s="74">
        <v>3</v>
      </c>
      <c r="H24" s="74">
        <v>3</v>
      </c>
      <c r="I24" s="74">
        <v>3</v>
      </c>
      <c r="J24" s="74">
        <v>0</v>
      </c>
      <c r="K24" s="74">
        <v>3</v>
      </c>
      <c r="L24" s="74">
        <v>3</v>
      </c>
    </row>
    <row r="25" spans="1:12" ht="31.5">
      <c r="A25" s="81" t="s">
        <v>332</v>
      </c>
      <c r="B25" s="73">
        <v>5</v>
      </c>
      <c r="C25" s="74">
        <v>5</v>
      </c>
      <c r="D25" s="74">
        <v>0</v>
      </c>
      <c r="E25" s="74">
        <v>5</v>
      </c>
      <c r="F25" s="74">
        <v>0</v>
      </c>
      <c r="G25" s="74">
        <v>3</v>
      </c>
      <c r="H25" s="74">
        <v>0</v>
      </c>
      <c r="I25" s="74">
        <v>0</v>
      </c>
      <c r="J25" s="74">
        <v>0</v>
      </c>
      <c r="K25" s="74">
        <v>0</v>
      </c>
      <c r="L25" s="74"/>
    </row>
    <row r="26" spans="1:12" ht="15">
      <c r="A26" s="81" t="s">
        <v>333</v>
      </c>
      <c r="B26" s="73">
        <v>15</v>
      </c>
      <c r="C26" s="74">
        <v>15</v>
      </c>
      <c r="D26" s="74">
        <v>15</v>
      </c>
      <c r="E26" s="74">
        <v>15</v>
      </c>
      <c r="F26" s="74">
        <v>15</v>
      </c>
      <c r="G26" s="74">
        <v>0</v>
      </c>
      <c r="H26" s="74">
        <v>15</v>
      </c>
      <c r="I26" s="74">
        <v>0</v>
      </c>
      <c r="J26" s="74">
        <v>15</v>
      </c>
      <c r="K26" s="74">
        <v>15</v>
      </c>
      <c r="L26" s="74"/>
    </row>
    <row r="27" spans="1:12" ht="30">
      <c r="A27" s="81" t="s">
        <v>334</v>
      </c>
      <c r="B27" s="73">
        <v>6</v>
      </c>
      <c r="C27" s="74">
        <v>6</v>
      </c>
      <c r="D27" s="74">
        <v>0</v>
      </c>
      <c r="E27" s="74">
        <v>2</v>
      </c>
      <c r="F27" s="74">
        <v>6</v>
      </c>
      <c r="G27" s="74">
        <v>6</v>
      </c>
      <c r="H27" s="74">
        <v>6</v>
      </c>
      <c r="I27" s="74">
        <v>0</v>
      </c>
      <c r="J27" s="74">
        <v>0</v>
      </c>
      <c r="K27" s="74">
        <v>0</v>
      </c>
      <c r="L27" s="74">
        <v>6</v>
      </c>
    </row>
    <row r="28" spans="1:12" ht="15">
      <c r="A28" s="81" t="s">
        <v>335</v>
      </c>
      <c r="B28" s="73">
        <v>2</v>
      </c>
      <c r="C28" s="74">
        <v>2</v>
      </c>
      <c r="D28" s="74">
        <v>0</v>
      </c>
      <c r="E28" s="74">
        <v>2</v>
      </c>
      <c r="F28" s="74">
        <v>0</v>
      </c>
      <c r="G28" s="74">
        <v>0</v>
      </c>
      <c r="H28" s="74">
        <v>2</v>
      </c>
      <c r="I28" s="74">
        <v>2</v>
      </c>
      <c r="J28" s="74">
        <v>0</v>
      </c>
      <c r="K28" s="74">
        <v>0</v>
      </c>
      <c r="L28" s="74">
        <v>2</v>
      </c>
    </row>
    <row r="29" spans="1:12" ht="15">
      <c r="A29" s="83" t="s">
        <v>158</v>
      </c>
      <c r="B29" s="76">
        <f>SUM(B30:B41)</f>
        <v>120</v>
      </c>
      <c r="C29" s="76">
        <f aca="true" t="shared" si="3" ref="C29:J29">SUM(C30:C41)</f>
        <v>0</v>
      </c>
      <c r="D29" s="76">
        <f t="shared" si="3"/>
        <v>0</v>
      </c>
      <c r="E29" s="76">
        <f t="shared" si="3"/>
        <v>28</v>
      </c>
      <c r="F29" s="76">
        <f t="shared" si="3"/>
        <v>0</v>
      </c>
      <c r="G29" s="76">
        <f t="shared" si="3"/>
        <v>24</v>
      </c>
      <c r="H29" s="76">
        <f t="shared" si="3"/>
        <v>53</v>
      </c>
      <c r="I29" s="76">
        <f t="shared" si="3"/>
        <v>48</v>
      </c>
      <c r="J29" s="76">
        <f t="shared" si="3"/>
        <v>0</v>
      </c>
      <c r="K29" s="76">
        <f>SUM(K30:K41)</f>
        <v>4</v>
      </c>
      <c r="L29" s="76">
        <f>SUM(L30:L41)</f>
        <v>60</v>
      </c>
    </row>
    <row r="30" spans="1:12" ht="30">
      <c r="A30" s="81" t="s">
        <v>336</v>
      </c>
      <c r="B30" s="73">
        <v>7</v>
      </c>
      <c r="C30" s="74">
        <v>0</v>
      </c>
      <c r="D30" s="74">
        <v>0</v>
      </c>
      <c r="E30" s="74">
        <v>7</v>
      </c>
      <c r="F30" s="74">
        <v>0</v>
      </c>
      <c r="G30" s="74">
        <v>1</v>
      </c>
      <c r="H30" s="74">
        <v>7</v>
      </c>
      <c r="I30" s="74">
        <v>7</v>
      </c>
      <c r="J30" s="74">
        <v>0</v>
      </c>
      <c r="K30" s="74"/>
      <c r="L30" s="74">
        <v>7</v>
      </c>
    </row>
    <row r="31" spans="1:12" ht="30">
      <c r="A31" s="81" t="s">
        <v>337</v>
      </c>
      <c r="B31" s="73">
        <v>14</v>
      </c>
      <c r="C31" s="74"/>
      <c r="D31" s="74"/>
      <c r="E31" s="74">
        <v>14</v>
      </c>
      <c r="F31" s="74"/>
      <c r="G31" s="74">
        <v>1</v>
      </c>
      <c r="H31" s="74">
        <v>14</v>
      </c>
      <c r="I31" s="74">
        <v>14</v>
      </c>
      <c r="J31" s="74"/>
      <c r="K31" s="74"/>
      <c r="L31" s="74">
        <v>14</v>
      </c>
    </row>
    <row r="32" spans="1:12" ht="30">
      <c r="A32" s="81" t="s">
        <v>338</v>
      </c>
      <c r="B32" s="73">
        <v>7</v>
      </c>
      <c r="C32" s="74"/>
      <c r="D32" s="74"/>
      <c r="E32" s="74">
        <v>7</v>
      </c>
      <c r="F32" s="74"/>
      <c r="G32" s="74"/>
      <c r="H32" s="74"/>
      <c r="I32" s="74"/>
      <c r="J32" s="74"/>
      <c r="K32" s="74"/>
      <c r="L32" s="74">
        <v>7</v>
      </c>
    </row>
    <row r="33" spans="1:12" ht="30">
      <c r="A33" s="81" t="s">
        <v>339</v>
      </c>
      <c r="B33" s="73">
        <v>20</v>
      </c>
      <c r="C33" s="74"/>
      <c r="D33" s="74"/>
      <c r="E33" s="74"/>
      <c r="F33" s="74"/>
      <c r="G33" s="74">
        <v>5</v>
      </c>
      <c r="H33" s="74"/>
      <c r="I33" s="74"/>
      <c r="J33" s="74"/>
      <c r="K33" s="74"/>
      <c r="L33" s="74"/>
    </row>
    <row r="34" spans="1:12" ht="30">
      <c r="A34" s="81" t="s">
        <v>340</v>
      </c>
      <c r="B34" s="73">
        <v>22</v>
      </c>
      <c r="C34" s="74"/>
      <c r="D34" s="74"/>
      <c r="E34" s="74"/>
      <c r="F34" s="74"/>
      <c r="G34" s="74"/>
      <c r="H34" s="74">
        <v>22</v>
      </c>
      <c r="I34" s="74"/>
      <c r="J34" s="74"/>
      <c r="K34" s="74"/>
      <c r="L34" s="74"/>
    </row>
    <row r="35" spans="1:12" ht="30">
      <c r="A35" s="81" t="s">
        <v>341</v>
      </c>
      <c r="B35" s="73">
        <v>10</v>
      </c>
      <c r="C35" s="74"/>
      <c r="D35" s="74"/>
      <c r="E35" s="74"/>
      <c r="F35" s="74"/>
      <c r="G35" s="74"/>
      <c r="H35" s="74"/>
      <c r="I35" s="74">
        <v>5</v>
      </c>
      <c r="J35" s="74"/>
      <c r="K35" s="74"/>
      <c r="L35" s="74">
        <v>10</v>
      </c>
    </row>
    <row r="36" spans="1:12" ht="30">
      <c r="A36" s="81" t="s">
        <v>342</v>
      </c>
      <c r="B36" s="73">
        <v>10</v>
      </c>
      <c r="C36" s="74"/>
      <c r="D36" s="74"/>
      <c r="E36" s="74"/>
      <c r="F36" s="74"/>
      <c r="G36" s="74"/>
      <c r="H36" s="74"/>
      <c r="I36" s="74">
        <v>5</v>
      </c>
      <c r="J36" s="74"/>
      <c r="K36" s="74"/>
      <c r="L36" s="74"/>
    </row>
    <row r="37" spans="1:12" ht="30">
      <c r="A37" s="81" t="s">
        <v>343</v>
      </c>
      <c r="B37" s="73">
        <v>10</v>
      </c>
      <c r="C37" s="74"/>
      <c r="D37" s="74"/>
      <c r="E37" s="74"/>
      <c r="F37" s="74"/>
      <c r="G37" s="74">
        <v>5</v>
      </c>
      <c r="H37" s="74"/>
      <c r="I37" s="74">
        <v>5</v>
      </c>
      <c r="J37" s="74"/>
      <c r="K37" s="74"/>
      <c r="L37" s="74">
        <v>10</v>
      </c>
    </row>
    <row r="38" spans="1:12" ht="30">
      <c r="A38" s="81" t="s">
        <v>344</v>
      </c>
      <c r="B38" s="73">
        <v>4</v>
      </c>
      <c r="C38" s="74"/>
      <c r="D38" s="74"/>
      <c r="E38" s="74"/>
      <c r="F38" s="74"/>
      <c r="G38" s="74">
        <v>4</v>
      </c>
      <c r="H38" s="74">
        <v>4</v>
      </c>
      <c r="I38" s="74">
        <v>4</v>
      </c>
      <c r="J38" s="74"/>
      <c r="K38" s="74">
        <v>4</v>
      </c>
      <c r="L38" s="74">
        <v>4</v>
      </c>
    </row>
    <row r="39" spans="1:12" ht="15">
      <c r="A39" s="81" t="s">
        <v>345</v>
      </c>
      <c r="B39" s="73">
        <v>4</v>
      </c>
      <c r="C39" s="74"/>
      <c r="D39" s="74"/>
      <c r="E39" s="74"/>
      <c r="F39" s="74"/>
      <c r="G39" s="74">
        <v>4</v>
      </c>
      <c r="H39" s="74">
        <v>4</v>
      </c>
      <c r="I39" s="74">
        <v>4</v>
      </c>
      <c r="J39" s="74"/>
      <c r="K39" s="74"/>
      <c r="L39" s="74">
        <v>4</v>
      </c>
    </row>
    <row r="40" spans="1:12" ht="30">
      <c r="A40" s="81" t="s">
        <v>346</v>
      </c>
      <c r="B40" s="73">
        <v>8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1:12" ht="15">
      <c r="A41" s="81" t="s">
        <v>347</v>
      </c>
      <c r="B41" s="73">
        <v>4</v>
      </c>
      <c r="C41" s="74"/>
      <c r="D41" s="74"/>
      <c r="E41" s="74"/>
      <c r="F41" s="74"/>
      <c r="G41" s="74">
        <v>4</v>
      </c>
      <c r="H41" s="74">
        <v>2</v>
      </c>
      <c r="I41" s="74">
        <v>4</v>
      </c>
      <c r="J41" s="74"/>
      <c r="K41" s="74"/>
      <c r="L41" s="74">
        <v>4</v>
      </c>
    </row>
    <row r="42" spans="1:12" ht="15">
      <c r="A42" s="84" t="s">
        <v>46</v>
      </c>
      <c r="B42" s="77">
        <f>SUM(B43:B71)</f>
        <v>180</v>
      </c>
      <c r="C42" s="77">
        <f aca="true" t="shared" si="4" ref="C42:L42">SUM(C43:C71)</f>
        <v>7</v>
      </c>
      <c r="D42" s="77">
        <f t="shared" si="4"/>
        <v>5</v>
      </c>
      <c r="E42" s="77">
        <f t="shared" si="4"/>
        <v>0</v>
      </c>
      <c r="F42" s="77">
        <f t="shared" si="4"/>
        <v>44</v>
      </c>
      <c r="G42" s="77">
        <f t="shared" si="4"/>
        <v>7</v>
      </c>
      <c r="H42" s="77">
        <f t="shared" si="4"/>
        <v>11</v>
      </c>
      <c r="I42" s="77">
        <f t="shared" si="4"/>
        <v>29</v>
      </c>
      <c r="J42" s="77">
        <f t="shared" si="4"/>
        <v>28</v>
      </c>
      <c r="K42" s="77">
        <f t="shared" si="4"/>
        <v>12</v>
      </c>
      <c r="L42" s="77">
        <f t="shared" si="4"/>
        <v>10</v>
      </c>
    </row>
    <row r="43" spans="1:12" ht="15">
      <c r="A43" s="81" t="s">
        <v>348</v>
      </c>
      <c r="B43" s="73">
        <v>1</v>
      </c>
      <c r="C43" s="74">
        <v>0</v>
      </c>
      <c r="D43" s="74">
        <v>0</v>
      </c>
      <c r="E43" s="74"/>
      <c r="F43" s="74">
        <v>1</v>
      </c>
      <c r="G43" s="74"/>
      <c r="H43" s="74">
        <v>1</v>
      </c>
      <c r="I43" s="74">
        <v>1</v>
      </c>
      <c r="J43" s="74">
        <v>1</v>
      </c>
      <c r="K43" s="74"/>
      <c r="L43" s="74">
        <v>1</v>
      </c>
    </row>
    <row r="44" spans="1:12" ht="15">
      <c r="A44" s="81" t="s">
        <v>349</v>
      </c>
      <c r="B44" s="73">
        <v>2</v>
      </c>
      <c r="C44" s="74"/>
      <c r="D44" s="74"/>
      <c r="E44" s="74"/>
      <c r="F44" s="74"/>
      <c r="G44" s="74"/>
      <c r="H44" s="74"/>
      <c r="I44" s="74"/>
      <c r="J44" s="74"/>
      <c r="K44" s="74">
        <v>1</v>
      </c>
      <c r="L44" s="74"/>
    </row>
    <row r="45" spans="1:12" ht="30">
      <c r="A45" s="81" t="s">
        <v>350</v>
      </c>
      <c r="B45" s="73">
        <v>5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1:12" ht="15">
      <c r="A46" s="81" t="s">
        <v>351</v>
      </c>
      <c r="B46" s="73">
        <v>3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1:12" ht="15">
      <c r="A47" s="81" t="s">
        <v>352</v>
      </c>
      <c r="B47" s="73">
        <v>12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 ht="15">
      <c r="A48" s="81" t="s">
        <v>353</v>
      </c>
      <c r="B48" s="73">
        <v>5</v>
      </c>
      <c r="C48" s="74"/>
      <c r="D48" s="74"/>
      <c r="E48" s="74"/>
      <c r="F48" s="74"/>
      <c r="G48" s="74"/>
      <c r="H48" s="74"/>
      <c r="I48" s="74">
        <v>1</v>
      </c>
      <c r="J48" s="74"/>
      <c r="K48" s="74"/>
      <c r="L48" s="74"/>
    </row>
    <row r="49" spans="1:12" ht="30">
      <c r="A49" s="81" t="s">
        <v>354</v>
      </c>
      <c r="B49" s="73">
        <v>5</v>
      </c>
      <c r="C49" s="74"/>
      <c r="D49" s="74"/>
      <c r="E49" s="74"/>
      <c r="F49" s="74">
        <v>3</v>
      </c>
      <c r="G49" s="74">
        <v>1</v>
      </c>
      <c r="H49" s="74">
        <v>1</v>
      </c>
      <c r="I49" s="74">
        <v>2</v>
      </c>
      <c r="J49" s="74">
        <v>5</v>
      </c>
      <c r="K49" s="74">
        <v>1</v>
      </c>
      <c r="L49" s="74"/>
    </row>
    <row r="50" spans="1:12" ht="15">
      <c r="A50" s="81" t="s">
        <v>355</v>
      </c>
      <c r="B50" s="73">
        <v>5</v>
      </c>
      <c r="C50" s="74"/>
      <c r="D50" s="74"/>
      <c r="E50" s="74"/>
      <c r="F50" s="74">
        <v>5</v>
      </c>
      <c r="G50" s="74"/>
      <c r="H50" s="74"/>
      <c r="I50" s="74"/>
      <c r="J50" s="74"/>
      <c r="K50" s="74"/>
      <c r="L50" s="74"/>
    </row>
    <row r="51" spans="1:12" ht="15">
      <c r="A51" s="81" t="s">
        <v>356</v>
      </c>
      <c r="B51" s="73">
        <v>12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1:12" ht="15">
      <c r="A52" s="81" t="s">
        <v>357</v>
      </c>
      <c r="B52" s="73">
        <v>3</v>
      </c>
      <c r="C52" s="74"/>
      <c r="D52" s="74"/>
      <c r="E52" s="74"/>
      <c r="F52" s="74">
        <v>3</v>
      </c>
      <c r="G52" s="74"/>
      <c r="H52" s="74"/>
      <c r="I52" s="74">
        <v>3</v>
      </c>
      <c r="J52" s="74"/>
      <c r="K52" s="74"/>
      <c r="L52" s="74"/>
    </row>
    <row r="53" spans="1:12" ht="30">
      <c r="A53" s="81" t="s">
        <v>358</v>
      </c>
      <c r="B53" s="73">
        <v>8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1:12" ht="15">
      <c r="A54" s="81" t="s">
        <v>359</v>
      </c>
      <c r="B54" s="73">
        <v>7</v>
      </c>
      <c r="C54" s="74"/>
      <c r="D54" s="74"/>
      <c r="E54" s="74"/>
      <c r="F54" s="74"/>
      <c r="G54" s="74"/>
      <c r="H54" s="74"/>
      <c r="I54" s="74"/>
      <c r="J54" s="74">
        <v>2</v>
      </c>
      <c r="K54" s="74"/>
      <c r="L54" s="74"/>
    </row>
    <row r="55" spans="1:12" ht="15">
      <c r="A55" s="81" t="s">
        <v>360</v>
      </c>
      <c r="B55" s="73">
        <v>15</v>
      </c>
      <c r="C55" s="74"/>
      <c r="D55" s="74"/>
      <c r="E55" s="74"/>
      <c r="F55" s="74"/>
      <c r="G55" s="74"/>
      <c r="H55" s="74"/>
      <c r="I55" s="74">
        <v>2</v>
      </c>
      <c r="J55" s="74">
        <v>2</v>
      </c>
      <c r="K55" s="74"/>
      <c r="L55" s="74"/>
    </row>
    <row r="56" spans="1:12" ht="15">
      <c r="A56" s="81" t="s">
        <v>361</v>
      </c>
      <c r="B56" s="73">
        <v>7</v>
      </c>
      <c r="C56" s="74"/>
      <c r="D56" s="74"/>
      <c r="E56" s="74"/>
      <c r="F56" s="74"/>
      <c r="G56" s="74"/>
      <c r="H56" s="74"/>
      <c r="I56" s="74"/>
      <c r="J56" s="74">
        <v>2</v>
      </c>
      <c r="K56" s="74"/>
      <c r="L56" s="74"/>
    </row>
    <row r="57" spans="1:12" ht="15">
      <c r="A57" s="81" t="s">
        <v>362</v>
      </c>
      <c r="B57" s="73">
        <v>5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1:12" ht="30">
      <c r="A58" s="81" t="s">
        <v>363</v>
      </c>
      <c r="B58" s="73">
        <v>7</v>
      </c>
      <c r="C58" s="74"/>
      <c r="D58" s="74"/>
      <c r="E58" s="74"/>
      <c r="F58" s="74">
        <v>1</v>
      </c>
      <c r="G58" s="74"/>
      <c r="H58" s="74"/>
      <c r="I58" s="74"/>
      <c r="J58" s="74">
        <v>1</v>
      </c>
      <c r="K58" s="74">
        <v>1</v>
      </c>
      <c r="L58" s="74"/>
    </row>
    <row r="59" spans="1:12" ht="30">
      <c r="A59" s="81" t="s">
        <v>364</v>
      </c>
      <c r="B59" s="73">
        <v>2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1:12" ht="15">
      <c r="A60" s="81" t="s">
        <v>365</v>
      </c>
      <c r="B60" s="73">
        <v>4</v>
      </c>
      <c r="C60" s="74"/>
      <c r="D60" s="74"/>
      <c r="E60" s="74"/>
      <c r="F60" s="74"/>
      <c r="G60" s="74"/>
      <c r="H60" s="74"/>
      <c r="I60" s="74"/>
      <c r="J60" s="74"/>
      <c r="K60" s="74"/>
      <c r="L60" s="74">
        <v>4</v>
      </c>
    </row>
    <row r="61" spans="1:12" ht="15">
      <c r="A61" s="81" t="s">
        <v>366</v>
      </c>
      <c r="B61" s="73">
        <v>5</v>
      </c>
      <c r="C61" s="74"/>
      <c r="D61" s="74">
        <v>5</v>
      </c>
      <c r="E61" s="74"/>
      <c r="F61" s="74">
        <v>3</v>
      </c>
      <c r="G61" s="74"/>
      <c r="H61" s="74"/>
      <c r="I61" s="74">
        <v>4</v>
      </c>
      <c r="J61" s="74">
        <v>5</v>
      </c>
      <c r="K61" s="74">
        <v>2</v>
      </c>
      <c r="L61" s="74"/>
    </row>
    <row r="62" spans="1:12" ht="15">
      <c r="A62" s="81" t="s">
        <v>355</v>
      </c>
      <c r="B62" s="73">
        <v>5</v>
      </c>
      <c r="C62" s="74"/>
      <c r="D62" s="74"/>
      <c r="E62" s="74"/>
      <c r="F62" s="74">
        <v>5</v>
      </c>
      <c r="G62" s="74"/>
      <c r="H62" s="74"/>
      <c r="I62" s="74"/>
      <c r="J62" s="74"/>
      <c r="K62" s="74"/>
      <c r="L62" s="74"/>
    </row>
    <row r="63" spans="1:12" ht="15">
      <c r="A63" s="81" t="s">
        <v>357</v>
      </c>
      <c r="B63" s="73">
        <v>3</v>
      </c>
      <c r="C63" s="74"/>
      <c r="D63" s="74"/>
      <c r="E63" s="74"/>
      <c r="F63" s="74">
        <v>3</v>
      </c>
      <c r="G63" s="74"/>
      <c r="H63" s="74"/>
      <c r="I63" s="74">
        <v>3</v>
      </c>
      <c r="J63" s="74"/>
      <c r="K63" s="74"/>
      <c r="L63" s="74"/>
    </row>
    <row r="64" spans="1:12" ht="30">
      <c r="A64" s="81" t="s">
        <v>358</v>
      </c>
      <c r="B64" s="73">
        <v>8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1:12" ht="15">
      <c r="A65" s="81" t="s">
        <v>367</v>
      </c>
      <c r="B65" s="73">
        <v>12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1:12" ht="15">
      <c r="A66" s="81" t="s">
        <v>368</v>
      </c>
      <c r="B66" s="73">
        <v>2</v>
      </c>
      <c r="C66" s="74"/>
      <c r="D66" s="74"/>
      <c r="E66" s="74"/>
      <c r="F66" s="74">
        <v>2</v>
      </c>
      <c r="G66" s="74">
        <v>2</v>
      </c>
      <c r="H66" s="74">
        <v>2</v>
      </c>
      <c r="I66" s="74">
        <v>2</v>
      </c>
      <c r="J66" s="74">
        <v>2</v>
      </c>
      <c r="K66" s="74"/>
      <c r="L66" s="74"/>
    </row>
    <row r="67" spans="1:12" ht="15">
      <c r="A67" s="81" t="s">
        <v>369</v>
      </c>
      <c r="B67" s="73">
        <v>8</v>
      </c>
      <c r="C67" s="74"/>
      <c r="D67" s="74"/>
      <c r="E67" s="74"/>
      <c r="F67" s="74">
        <v>2</v>
      </c>
      <c r="G67" s="74"/>
      <c r="H67" s="74"/>
      <c r="I67" s="74">
        <v>1</v>
      </c>
      <c r="J67" s="74">
        <v>1</v>
      </c>
      <c r="K67" s="74"/>
      <c r="L67" s="74"/>
    </row>
    <row r="68" spans="1:12" ht="15">
      <c r="A68" s="81" t="s">
        <v>370</v>
      </c>
      <c r="B68" s="73">
        <v>7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1:12" ht="15">
      <c r="A69" s="81" t="s">
        <v>355</v>
      </c>
      <c r="B69" s="73">
        <v>5</v>
      </c>
      <c r="C69" s="74"/>
      <c r="D69" s="74"/>
      <c r="E69" s="74"/>
      <c r="F69" s="74">
        <v>5</v>
      </c>
      <c r="G69" s="74"/>
      <c r="H69" s="74"/>
      <c r="I69" s="74"/>
      <c r="J69" s="74"/>
      <c r="K69" s="74"/>
      <c r="L69" s="74"/>
    </row>
    <row r="70" spans="1:12" ht="30">
      <c r="A70" s="81" t="s">
        <v>363</v>
      </c>
      <c r="B70" s="73">
        <v>7</v>
      </c>
      <c r="C70" s="74"/>
      <c r="D70" s="74"/>
      <c r="E70" s="74"/>
      <c r="F70" s="74">
        <v>1</v>
      </c>
      <c r="G70" s="74"/>
      <c r="H70" s="74"/>
      <c r="I70" s="74"/>
      <c r="J70" s="74"/>
      <c r="K70" s="74"/>
      <c r="L70" s="74"/>
    </row>
    <row r="71" spans="1:12" ht="15">
      <c r="A71" s="81" t="s">
        <v>371</v>
      </c>
      <c r="B71" s="73">
        <v>10</v>
      </c>
      <c r="C71" s="74">
        <v>7</v>
      </c>
      <c r="D71" s="74"/>
      <c r="E71" s="74"/>
      <c r="F71" s="74">
        <v>10</v>
      </c>
      <c r="G71" s="74">
        <v>4</v>
      </c>
      <c r="H71" s="74">
        <v>7</v>
      </c>
      <c r="I71" s="74">
        <v>10</v>
      </c>
      <c r="J71" s="74">
        <v>7</v>
      </c>
      <c r="K71" s="74">
        <v>7</v>
      </c>
      <c r="L71" s="74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86.00390625" style="78" customWidth="1"/>
    <col min="2" max="6" width="4.00390625" style="78" bestFit="1" customWidth="1"/>
    <col min="7" max="7" width="3.25390625" style="78" bestFit="1" customWidth="1"/>
    <col min="8" max="9" width="4.00390625" style="78" bestFit="1" customWidth="1"/>
    <col min="10" max="10" width="3.25390625" style="78" bestFit="1" customWidth="1"/>
    <col min="11" max="12" width="4.00390625" style="78" bestFit="1" customWidth="1"/>
    <col min="13" max="16384" width="9.125" style="78" customWidth="1"/>
  </cols>
  <sheetData>
    <row r="1" spans="1:12" ht="157.5">
      <c r="A1" s="85" t="s">
        <v>0</v>
      </c>
      <c r="B1" s="69" t="s">
        <v>269</v>
      </c>
      <c r="C1" s="90" t="s">
        <v>76</v>
      </c>
      <c r="D1" s="90" t="s">
        <v>78</v>
      </c>
      <c r="E1" s="90" t="s">
        <v>127</v>
      </c>
      <c r="F1" s="90" t="s">
        <v>81</v>
      </c>
      <c r="G1" s="90" t="s">
        <v>27</v>
      </c>
      <c r="H1" s="90" t="s">
        <v>20</v>
      </c>
      <c r="I1" s="90" t="s">
        <v>129</v>
      </c>
      <c r="J1" s="90" t="s">
        <v>39</v>
      </c>
      <c r="K1" s="70" t="s">
        <v>29</v>
      </c>
      <c r="L1" s="70" t="s">
        <v>43</v>
      </c>
    </row>
    <row r="2" spans="1:12" ht="15">
      <c r="A2" s="86" t="s">
        <v>270</v>
      </c>
      <c r="B2" s="71">
        <f>B3+B10+B23+B29</f>
        <v>500</v>
      </c>
      <c r="C2" s="71">
        <f aca="true" t="shared" si="0" ref="C2:L2">C3+C10+C23+C29</f>
        <v>165</v>
      </c>
      <c r="D2" s="71">
        <f t="shared" si="0"/>
        <v>217</v>
      </c>
      <c r="E2" s="71">
        <f t="shared" si="0"/>
        <v>152</v>
      </c>
      <c r="F2" s="71">
        <f t="shared" si="0"/>
        <v>147</v>
      </c>
      <c r="G2" s="71">
        <f t="shared" si="0"/>
        <v>49</v>
      </c>
      <c r="H2" s="71">
        <f t="shared" si="0"/>
        <v>232</v>
      </c>
      <c r="I2" s="71">
        <f t="shared" si="0"/>
        <v>243</v>
      </c>
      <c r="J2" s="71">
        <f t="shared" si="0"/>
        <v>68</v>
      </c>
      <c r="K2" s="71">
        <f t="shared" si="0"/>
        <v>190</v>
      </c>
      <c r="L2" s="71">
        <f t="shared" si="0"/>
        <v>370</v>
      </c>
    </row>
    <row r="3" spans="1:12" ht="15">
      <c r="A3" s="87" t="s">
        <v>157</v>
      </c>
      <c r="B3" s="72">
        <f>SUM(B4:B9)</f>
        <v>100</v>
      </c>
      <c r="C3" s="72">
        <f aca="true" t="shared" si="1" ref="C3:L3">SUM(C4:C9)</f>
        <v>2</v>
      </c>
      <c r="D3" s="72">
        <f t="shared" si="1"/>
        <v>68</v>
      </c>
      <c r="E3" s="72">
        <f t="shared" si="1"/>
        <v>2</v>
      </c>
      <c r="F3" s="72">
        <f t="shared" si="1"/>
        <v>2</v>
      </c>
      <c r="G3" s="72">
        <f t="shared" si="1"/>
        <v>2</v>
      </c>
      <c r="H3" s="72">
        <f t="shared" si="1"/>
        <v>4</v>
      </c>
      <c r="I3" s="72">
        <f t="shared" si="1"/>
        <v>69</v>
      </c>
      <c r="J3" s="72">
        <f t="shared" si="1"/>
        <v>2</v>
      </c>
      <c r="K3" s="72">
        <f t="shared" si="1"/>
        <v>67</v>
      </c>
      <c r="L3" s="72">
        <f t="shared" si="1"/>
        <v>78</v>
      </c>
    </row>
    <row r="4" spans="1:10" ht="15">
      <c r="A4" s="81" t="s">
        <v>271</v>
      </c>
      <c r="B4" s="73">
        <v>2</v>
      </c>
      <c r="C4" s="78">
        <v>2</v>
      </c>
      <c r="E4" s="78">
        <v>0</v>
      </c>
      <c r="F4" s="78">
        <v>0</v>
      </c>
      <c r="G4" s="78">
        <v>0</v>
      </c>
      <c r="H4" s="78">
        <v>2</v>
      </c>
      <c r="I4" s="78">
        <v>1</v>
      </c>
      <c r="J4" s="78">
        <v>0</v>
      </c>
    </row>
    <row r="5" spans="1:12" ht="15">
      <c r="A5" s="81" t="s">
        <v>272</v>
      </c>
      <c r="B5" s="73">
        <v>1</v>
      </c>
      <c r="D5" s="78">
        <v>1</v>
      </c>
      <c r="E5" s="78">
        <v>1</v>
      </c>
      <c r="F5" s="78">
        <v>1</v>
      </c>
      <c r="G5" s="78">
        <v>1</v>
      </c>
      <c r="H5" s="78">
        <v>1</v>
      </c>
      <c r="I5" s="78">
        <v>1</v>
      </c>
      <c r="J5" s="78">
        <v>1</v>
      </c>
      <c r="L5" s="78">
        <v>1</v>
      </c>
    </row>
    <row r="6" spans="1:12" ht="15">
      <c r="A6" s="81" t="s">
        <v>273</v>
      </c>
      <c r="B6" s="73">
        <v>1</v>
      </c>
      <c r="D6" s="78">
        <v>1</v>
      </c>
      <c r="E6" s="78">
        <v>1</v>
      </c>
      <c r="F6" s="78">
        <v>1</v>
      </c>
      <c r="G6" s="78">
        <v>1</v>
      </c>
      <c r="H6" s="78">
        <v>1</v>
      </c>
      <c r="I6" s="78">
        <v>1</v>
      </c>
      <c r="J6" s="78">
        <v>1</v>
      </c>
      <c r="K6" s="78">
        <v>1</v>
      </c>
      <c r="L6" s="78">
        <v>1</v>
      </c>
    </row>
    <row r="7" spans="1:12" ht="30">
      <c r="A7" s="81" t="s">
        <v>274</v>
      </c>
      <c r="B7" s="73">
        <v>40</v>
      </c>
      <c r="D7" s="78">
        <v>40</v>
      </c>
      <c r="I7" s="78">
        <v>40</v>
      </c>
      <c r="K7" s="78">
        <v>40</v>
      </c>
      <c r="L7" s="78">
        <v>40</v>
      </c>
    </row>
    <row r="8" spans="1:12" ht="30">
      <c r="A8" s="81" t="s">
        <v>275</v>
      </c>
      <c r="B8" s="73">
        <v>40</v>
      </c>
      <c r="D8" s="78">
        <v>10</v>
      </c>
      <c r="I8" s="78">
        <v>10</v>
      </c>
      <c r="K8" s="78">
        <v>10</v>
      </c>
      <c r="L8" s="78">
        <v>20</v>
      </c>
    </row>
    <row r="9" spans="1:12" ht="30">
      <c r="A9" s="81" t="s">
        <v>276</v>
      </c>
      <c r="B9" s="73">
        <v>16</v>
      </c>
      <c r="D9" s="78">
        <v>16</v>
      </c>
      <c r="I9" s="78">
        <v>16</v>
      </c>
      <c r="K9" s="78">
        <v>16</v>
      </c>
      <c r="L9" s="78">
        <v>16</v>
      </c>
    </row>
    <row r="10" spans="1:12" ht="15">
      <c r="A10" s="82" t="s">
        <v>183</v>
      </c>
      <c r="B10" s="75">
        <f>SUM(B11:B22)</f>
        <v>100</v>
      </c>
      <c r="C10" s="75">
        <f aca="true" t="shared" si="2" ref="C10:L10">SUM(C11:C22)</f>
        <v>97</v>
      </c>
      <c r="D10" s="75">
        <f t="shared" si="2"/>
        <v>70</v>
      </c>
      <c r="E10" s="75">
        <f t="shared" si="2"/>
        <v>77</v>
      </c>
      <c r="F10" s="75">
        <f t="shared" si="2"/>
        <v>61</v>
      </c>
      <c r="G10" s="75">
        <f t="shared" si="2"/>
        <v>18</v>
      </c>
      <c r="H10" s="75">
        <f t="shared" si="2"/>
        <v>77</v>
      </c>
      <c r="I10" s="75">
        <f t="shared" si="2"/>
        <v>33</v>
      </c>
      <c r="J10" s="75">
        <f t="shared" si="2"/>
        <v>23</v>
      </c>
      <c r="K10" s="75">
        <f t="shared" si="2"/>
        <v>23</v>
      </c>
      <c r="L10" s="75">
        <f t="shared" si="2"/>
        <v>85</v>
      </c>
    </row>
    <row r="11" spans="1:12" ht="12.75">
      <c r="A11" s="88" t="s">
        <v>277</v>
      </c>
      <c r="B11" s="89">
        <v>1</v>
      </c>
      <c r="C11" s="78">
        <v>1</v>
      </c>
      <c r="D11" s="78">
        <v>1</v>
      </c>
      <c r="E11" s="78">
        <v>1</v>
      </c>
      <c r="F11" s="78">
        <v>0</v>
      </c>
      <c r="G11" s="78">
        <v>1</v>
      </c>
      <c r="H11" s="78">
        <v>1</v>
      </c>
      <c r="I11" s="78">
        <v>1</v>
      </c>
      <c r="J11" s="78">
        <v>1</v>
      </c>
      <c r="K11" s="78">
        <v>1</v>
      </c>
      <c r="L11" s="78">
        <v>1</v>
      </c>
    </row>
    <row r="12" spans="1:12" ht="12.75">
      <c r="A12" s="88" t="s">
        <v>278</v>
      </c>
      <c r="B12" s="89">
        <v>3</v>
      </c>
      <c r="C12" s="78">
        <v>0</v>
      </c>
      <c r="D12" s="78">
        <v>0</v>
      </c>
      <c r="E12" s="78">
        <v>3</v>
      </c>
      <c r="F12" s="78">
        <v>0</v>
      </c>
      <c r="G12" s="78">
        <v>0</v>
      </c>
      <c r="H12" s="78">
        <v>0</v>
      </c>
      <c r="I12" s="78">
        <v>3</v>
      </c>
      <c r="J12" s="78">
        <v>0</v>
      </c>
      <c r="K12" s="78">
        <v>0</v>
      </c>
      <c r="L12" s="78">
        <v>3</v>
      </c>
    </row>
    <row r="13" spans="1:11" ht="12.75">
      <c r="A13" s="88" t="s">
        <v>279</v>
      </c>
      <c r="B13" s="89">
        <v>3</v>
      </c>
      <c r="C13" s="78">
        <v>3</v>
      </c>
      <c r="D13" s="78">
        <v>0</v>
      </c>
      <c r="E13" s="78">
        <v>0</v>
      </c>
      <c r="F13" s="78">
        <v>0</v>
      </c>
      <c r="G13" s="78">
        <v>0</v>
      </c>
      <c r="H13" s="78">
        <v>3</v>
      </c>
      <c r="I13" s="78">
        <v>3</v>
      </c>
      <c r="J13" s="78">
        <v>0</v>
      </c>
      <c r="K13" s="78">
        <v>0</v>
      </c>
    </row>
    <row r="14" spans="1:12" ht="12.75">
      <c r="A14" s="88" t="s">
        <v>280</v>
      </c>
      <c r="B14" s="89">
        <v>1</v>
      </c>
      <c r="C14" s="78">
        <v>1</v>
      </c>
      <c r="D14" s="78">
        <v>1</v>
      </c>
      <c r="E14" s="78">
        <v>1</v>
      </c>
      <c r="F14" s="78">
        <v>1</v>
      </c>
      <c r="G14" s="78">
        <v>0</v>
      </c>
      <c r="H14" s="78">
        <v>1</v>
      </c>
      <c r="I14" s="78">
        <v>1</v>
      </c>
      <c r="J14" s="78">
        <v>1</v>
      </c>
      <c r="K14" s="78">
        <v>1</v>
      </c>
      <c r="L14" s="78">
        <v>1</v>
      </c>
    </row>
    <row r="15" spans="1:12" ht="12.75">
      <c r="A15" s="88" t="s">
        <v>281</v>
      </c>
      <c r="B15" s="89">
        <v>4</v>
      </c>
      <c r="C15" s="78">
        <v>4</v>
      </c>
      <c r="D15" s="78">
        <v>0</v>
      </c>
      <c r="E15" s="78">
        <v>4</v>
      </c>
      <c r="F15" s="78">
        <v>4</v>
      </c>
      <c r="G15" s="78">
        <v>0</v>
      </c>
      <c r="H15" s="78">
        <v>4</v>
      </c>
      <c r="I15" s="78">
        <v>4</v>
      </c>
      <c r="J15" s="78">
        <v>0</v>
      </c>
      <c r="K15" s="78">
        <v>4</v>
      </c>
      <c r="L15" s="78">
        <v>4</v>
      </c>
    </row>
    <row r="16" spans="1:12" ht="12.75">
      <c r="A16" s="88" t="s">
        <v>282</v>
      </c>
      <c r="B16" s="89">
        <v>4</v>
      </c>
      <c r="C16" s="78">
        <v>4</v>
      </c>
      <c r="D16" s="78">
        <v>4</v>
      </c>
      <c r="E16" s="78">
        <v>4</v>
      </c>
      <c r="F16" s="78">
        <v>4</v>
      </c>
      <c r="G16" s="78">
        <v>0</v>
      </c>
      <c r="H16" s="78">
        <v>4</v>
      </c>
      <c r="I16" s="78">
        <v>4</v>
      </c>
      <c r="J16" s="78">
        <v>4</v>
      </c>
      <c r="K16" s="78">
        <v>0</v>
      </c>
      <c r="L16" s="78">
        <v>4</v>
      </c>
    </row>
    <row r="17" spans="1:12" ht="12.75">
      <c r="A17" s="88" t="s">
        <v>283</v>
      </c>
      <c r="B17" s="89">
        <v>2</v>
      </c>
      <c r="C17" s="78">
        <v>2</v>
      </c>
      <c r="D17" s="78">
        <v>2</v>
      </c>
      <c r="E17" s="78">
        <v>2</v>
      </c>
      <c r="F17" s="78">
        <v>2</v>
      </c>
      <c r="G17" s="78">
        <v>2</v>
      </c>
      <c r="H17" s="78">
        <v>2</v>
      </c>
      <c r="I17" s="78">
        <v>2</v>
      </c>
      <c r="J17" s="78">
        <v>2</v>
      </c>
      <c r="K17" s="78">
        <v>2</v>
      </c>
      <c r="L17" s="78">
        <v>2</v>
      </c>
    </row>
    <row r="18" spans="1:12" ht="12.75">
      <c r="A18" s="88" t="s">
        <v>284</v>
      </c>
      <c r="B18" s="89">
        <v>10</v>
      </c>
      <c r="C18" s="78">
        <v>10</v>
      </c>
      <c r="D18" s="78">
        <v>10</v>
      </c>
      <c r="E18" s="78">
        <v>10</v>
      </c>
      <c r="F18" s="78">
        <v>10</v>
      </c>
      <c r="G18" s="78">
        <v>0</v>
      </c>
      <c r="H18" s="78">
        <v>10</v>
      </c>
      <c r="I18" s="78">
        <v>0</v>
      </c>
      <c r="J18" s="78">
        <v>0</v>
      </c>
      <c r="K18" s="78">
        <v>0</v>
      </c>
      <c r="L18" s="78">
        <v>10</v>
      </c>
    </row>
    <row r="19" spans="1:12" ht="25.5">
      <c r="A19" s="88" t="s">
        <v>285</v>
      </c>
      <c r="B19" s="89">
        <v>20</v>
      </c>
      <c r="C19" s="78">
        <v>20</v>
      </c>
      <c r="D19" s="78">
        <v>20</v>
      </c>
      <c r="E19" s="78">
        <v>20</v>
      </c>
      <c r="F19" s="78">
        <v>20</v>
      </c>
      <c r="G19" s="78">
        <v>5</v>
      </c>
      <c r="H19" s="78">
        <v>20</v>
      </c>
      <c r="I19" s="78">
        <v>5</v>
      </c>
      <c r="J19" s="78">
        <v>5</v>
      </c>
      <c r="K19" s="78">
        <v>5</v>
      </c>
      <c r="L19" s="78">
        <v>20</v>
      </c>
    </row>
    <row r="20" spans="1:12" ht="25.5">
      <c r="A20" s="88" t="s">
        <v>286</v>
      </c>
      <c r="B20" s="89">
        <v>20</v>
      </c>
      <c r="C20" s="78">
        <v>20</v>
      </c>
      <c r="D20" s="78">
        <v>20</v>
      </c>
      <c r="E20" s="78">
        <v>20</v>
      </c>
      <c r="F20" s="78">
        <v>20</v>
      </c>
      <c r="G20" s="78">
        <v>5</v>
      </c>
      <c r="H20" s="78">
        <v>20</v>
      </c>
      <c r="I20" s="78">
        <v>5</v>
      </c>
      <c r="J20" s="78">
        <v>5</v>
      </c>
      <c r="K20" s="78">
        <v>5</v>
      </c>
      <c r="L20" s="78">
        <v>20</v>
      </c>
    </row>
    <row r="21" spans="1:11" ht="25.5">
      <c r="A21" s="88" t="s">
        <v>287</v>
      </c>
      <c r="B21" s="89">
        <v>12</v>
      </c>
      <c r="C21" s="78">
        <v>12</v>
      </c>
      <c r="D21" s="78">
        <v>12</v>
      </c>
      <c r="E21" s="78">
        <v>12</v>
      </c>
      <c r="F21" s="78">
        <v>0</v>
      </c>
      <c r="G21" s="78">
        <v>0</v>
      </c>
      <c r="H21" s="78">
        <v>12</v>
      </c>
      <c r="I21" s="78">
        <v>0</v>
      </c>
      <c r="J21" s="78">
        <v>0</v>
      </c>
      <c r="K21" s="78">
        <v>0</v>
      </c>
    </row>
    <row r="22" spans="1:12" ht="12.75">
      <c r="A22" s="88" t="s">
        <v>288</v>
      </c>
      <c r="B22" s="89">
        <v>20</v>
      </c>
      <c r="C22" s="78">
        <v>20</v>
      </c>
      <c r="D22" s="78">
        <v>0</v>
      </c>
      <c r="E22" s="78">
        <v>0</v>
      </c>
      <c r="F22" s="78">
        <v>0</v>
      </c>
      <c r="G22" s="78">
        <v>5</v>
      </c>
      <c r="H22" s="78">
        <v>0</v>
      </c>
      <c r="I22" s="78">
        <v>5</v>
      </c>
      <c r="J22" s="78">
        <v>5</v>
      </c>
      <c r="K22" s="78">
        <v>5</v>
      </c>
      <c r="L22" s="78">
        <v>20</v>
      </c>
    </row>
    <row r="23" spans="1:12" ht="15">
      <c r="A23" s="83" t="s">
        <v>158</v>
      </c>
      <c r="B23" s="76">
        <f>SUM(B24:B28)</f>
        <v>120</v>
      </c>
      <c r="C23" s="76">
        <f aca="true" t="shared" si="3" ref="C23:L23">SUM(C24:C28)</f>
        <v>0</v>
      </c>
      <c r="D23" s="76">
        <f t="shared" si="3"/>
        <v>20</v>
      </c>
      <c r="E23" s="76">
        <f t="shared" si="3"/>
        <v>0</v>
      </c>
      <c r="F23" s="76">
        <f t="shared" si="3"/>
        <v>0</v>
      </c>
      <c r="G23" s="76">
        <f t="shared" si="3"/>
        <v>0</v>
      </c>
      <c r="H23" s="76">
        <f t="shared" si="3"/>
        <v>110</v>
      </c>
      <c r="I23" s="76">
        <f t="shared" si="3"/>
        <v>56</v>
      </c>
      <c r="J23" s="76">
        <f t="shared" si="3"/>
        <v>0</v>
      </c>
      <c r="K23" s="76">
        <f t="shared" si="3"/>
        <v>56</v>
      </c>
      <c r="L23" s="76">
        <f t="shared" si="3"/>
        <v>120</v>
      </c>
    </row>
    <row r="24" spans="1:12" ht="25.5">
      <c r="A24" s="88" t="s">
        <v>289</v>
      </c>
      <c r="B24" s="89">
        <v>20</v>
      </c>
      <c r="C24" s="78">
        <v>0</v>
      </c>
      <c r="D24" s="78">
        <v>10</v>
      </c>
      <c r="E24" s="78">
        <v>0</v>
      </c>
      <c r="F24" s="78">
        <v>0</v>
      </c>
      <c r="G24" s="78">
        <v>0</v>
      </c>
      <c r="H24" s="78">
        <v>20</v>
      </c>
      <c r="I24" s="78">
        <v>20</v>
      </c>
      <c r="J24" s="78">
        <v>0</v>
      </c>
      <c r="K24" s="78">
        <v>20</v>
      </c>
      <c r="L24" s="78">
        <v>20</v>
      </c>
    </row>
    <row r="25" spans="1:12" ht="25.5">
      <c r="A25" s="88" t="s">
        <v>290</v>
      </c>
      <c r="B25" s="89">
        <v>20</v>
      </c>
      <c r="D25" s="78">
        <v>10</v>
      </c>
      <c r="H25" s="78">
        <v>20</v>
      </c>
      <c r="I25" s="78">
        <v>20</v>
      </c>
      <c r="K25" s="78">
        <v>20</v>
      </c>
      <c r="L25" s="78">
        <v>20</v>
      </c>
    </row>
    <row r="26" spans="1:12" ht="25.5">
      <c r="A26" s="88" t="s">
        <v>291</v>
      </c>
      <c r="B26" s="89">
        <v>40</v>
      </c>
      <c r="H26" s="78">
        <v>40</v>
      </c>
      <c r="I26" s="78">
        <v>10</v>
      </c>
      <c r="K26" s="78">
        <v>10</v>
      </c>
      <c r="L26" s="78">
        <v>40</v>
      </c>
    </row>
    <row r="27" spans="1:12" ht="25.5">
      <c r="A27" s="88" t="s">
        <v>292</v>
      </c>
      <c r="B27" s="89">
        <v>20</v>
      </c>
      <c r="H27" s="78">
        <v>10</v>
      </c>
      <c r="I27" s="78">
        <v>3</v>
      </c>
      <c r="K27" s="78">
        <v>3</v>
      </c>
      <c r="L27" s="78">
        <v>20</v>
      </c>
    </row>
    <row r="28" spans="1:12" ht="25.5">
      <c r="A28" s="88" t="s">
        <v>293</v>
      </c>
      <c r="B28" s="89">
        <v>20</v>
      </c>
      <c r="H28" s="78">
        <v>20</v>
      </c>
      <c r="I28" s="78">
        <v>3</v>
      </c>
      <c r="K28" s="78">
        <v>3</v>
      </c>
      <c r="L28" s="78">
        <v>20</v>
      </c>
    </row>
    <row r="29" spans="1:12" ht="15">
      <c r="A29" s="84" t="s">
        <v>46</v>
      </c>
      <c r="B29" s="77">
        <f>SUM(B30:B47)</f>
        <v>180</v>
      </c>
      <c r="C29" s="77">
        <f aca="true" t="shared" si="4" ref="C29:L29">SUM(C30:C47)</f>
        <v>66</v>
      </c>
      <c r="D29" s="77">
        <f t="shared" si="4"/>
        <v>59</v>
      </c>
      <c r="E29" s="77">
        <f t="shared" si="4"/>
        <v>73</v>
      </c>
      <c r="F29" s="77">
        <f t="shared" si="4"/>
        <v>84</v>
      </c>
      <c r="G29" s="77">
        <f t="shared" si="4"/>
        <v>29</v>
      </c>
      <c r="H29" s="77">
        <f t="shared" si="4"/>
        <v>41</v>
      </c>
      <c r="I29" s="77">
        <f t="shared" si="4"/>
        <v>85</v>
      </c>
      <c r="J29" s="77">
        <f t="shared" si="4"/>
        <v>43</v>
      </c>
      <c r="K29" s="77">
        <f t="shared" si="4"/>
        <v>44</v>
      </c>
      <c r="L29" s="77">
        <f t="shared" si="4"/>
        <v>87</v>
      </c>
    </row>
    <row r="30" spans="1:12" ht="12.75">
      <c r="A30" s="88" t="s">
        <v>294</v>
      </c>
      <c r="B30" s="89">
        <v>12</v>
      </c>
      <c r="C30" s="78">
        <v>12</v>
      </c>
      <c r="D30" s="78">
        <v>12</v>
      </c>
      <c r="E30" s="78">
        <v>12</v>
      </c>
      <c r="F30" s="78">
        <v>12</v>
      </c>
      <c r="G30" s="78">
        <v>12</v>
      </c>
      <c r="H30" s="78">
        <v>12</v>
      </c>
      <c r="I30" s="78">
        <v>12</v>
      </c>
      <c r="J30" s="78">
        <v>12</v>
      </c>
      <c r="K30" s="78">
        <v>12</v>
      </c>
      <c r="L30" s="78">
        <v>12</v>
      </c>
    </row>
    <row r="31" spans="1:12" ht="25.5">
      <c r="A31" s="88" t="s">
        <v>295</v>
      </c>
      <c r="B31" s="89">
        <v>20</v>
      </c>
      <c r="C31" s="78">
        <v>20</v>
      </c>
      <c r="D31" s="78">
        <v>20</v>
      </c>
      <c r="E31" s="78">
        <v>20</v>
      </c>
      <c r="F31" s="78">
        <v>20</v>
      </c>
      <c r="G31" s="78">
        <v>5</v>
      </c>
      <c r="H31" s="78">
        <v>5</v>
      </c>
      <c r="I31" s="78">
        <v>20</v>
      </c>
      <c r="J31" s="78">
        <v>5</v>
      </c>
      <c r="K31" s="78">
        <v>15</v>
      </c>
      <c r="L31" s="78">
        <v>20</v>
      </c>
    </row>
    <row r="32" spans="1:11" ht="25.5">
      <c r="A32" s="88" t="s">
        <v>296</v>
      </c>
      <c r="B32" s="89">
        <v>12</v>
      </c>
      <c r="C32" s="78">
        <v>12</v>
      </c>
      <c r="D32" s="78">
        <v>12</v>
      </c>
      <c r="E32" s="78">
        <v>12</v>
      </c>
      <c r="F32" s="78">
        <v>12</v>
      </c>
      <c r="G32" s="78">
        <v>3</v>
      </c>
      <c r="H32" s="78">
        <v>3</v>
      </c>
      <c r="I32" s="78">
        <v>12</v>
      </c>
      <c r="J32" s="78">
        <v>3</v>
      </c>
      <c r="K32" s="78">
        <v>9</v>
      </c>
    </row>
    <row r="33" spans="1:9" ht="12.75">
      <c r="A33" s="88" t="s">
        <v>297</v>
      </c>
      <c r="B33" s="89">
        <v>12</v>
      </c>
      <c r="E33" s="78">
        <v>6</v>
      </c>
      <c r="F33" s="78">
        <v>9</v>
      </c>
      <c r="I33" s="78">
        <v>12</v>
      </c>
    </row>
    <row r="34" spans="1:12" ht="12.75">
      <c r="A34" s="88" t="s">
        <v>298</v>
      </c>
      <c r="B34" s="89">
        <v>3</v>
      </c>
      <c r="C34" s="78">
        <v>3</v>
      </c>
      <c r="D34" s="78">
        <v>3</v>
      </c>
      <c r="E34" s="78">
        <v>3</v>
      </c>
      <c r="F34" s="78">
        <v>3</v>
      </c>
      <c r="G34" s="78">
        <v>3</v>
      </c>
      <c r="H34" s="78">
        <v>3</v>
      </c>
      <c r="I34" s="78">
        <v>3</v>
      </c>
      <c r="J34" s="78">
        <v>3</v>
      </c>
      <c r="K34" s="78">
        <v>2</v>
      </c>
      <c r="L34" s="78">
        <v>3</v>
      </c>
    </row>
    <row r="35" spans="1:12" ht="25.5">
      <c r="A35" s="88" t="s">
        <v>299</v>
      </c>
      <c r="B35" s="89">
        <v>6</v>
      </c>
      <c r="C35" s="78">
        <v>6</v>
      </c>
      <c r="D35" s="78">
        <v>6</v>
      </c>
      <c r="E35" s="78">
        <v>6</v>
      </c>
      <c r="F35" s="78">
        <v>6</v>
      </c>
      <c r="G35" s="78">
        <v>6</v>
      </c>
      <c r="H35" s="78">
        <v>6</v>
      </c>
      <c r="I35" s="78">
        <v>6</v>
      </c>
      <c r="J35" s="78">
        <v>6</v>
      </c>
      <c r="K35" s="78">
        <v>6</v>
      </c>
      <c r="L35" s="78">
        <v>6</v>
      </c>
    </row>
    <row r="36" spans="1:12" ht="12.75">
      <c r="A36" s="88" t="s">
        <v>300</v>
      </c>
      <c r="B36" s="89">
        <v>2</v>
      </c>
      <c r="E36" s="78">
        <v>2</v>
      </c>
      <c r="L36" s="78">
        <v>2</v>
      </c>
    </row>
    <row r="37" spans="1:12" ht="25.5">
      <c r="A37" s="88" t="s">
        <v>301</v>
      </c>
      <c r="B37" s="89">
        <v>8</v>
      </c>
      <c r="L37" s="78">
        <v>8</v>
      </c>
    </row>
    <row r="38" spans="1:12" ht="25.5">
      <c r="A38" s="88" t="s">
        <v>302</v>
      </c>
      <c r="B38" s="89">
        <v>8</v>
      </c>
      <c r="L38" s="78">
        <v>8</v>
      </c>
    </row>
    <row r="39" spans="1:12" ht="25.5">
      <c r="A39" s="88" t="s">
        <v>303</v>
      </c>
      <c r="B39" s="89">
        <v>8</v>
      </c>
      <c r="L39" s="78">
        <v>8</v>
      </c>
    </row>
    <row r="40" spans="1:2" ht="12.75">
      <c r="A40" s="88" t="s">
        <v>304</v>
      </c>
      <c r="B40" s="89">
        <v>8</v>
      </c>
    </row>
    <row r="41" spans="1:12" ht="12.75">
      <c r="A41" s="88" t="s">
        <v>305</v>
      </c>
      <c r="B41" s="89">
        <v>1</v>
      </c>
      <c r="E41" s="78">
        <v>1</v>
      </c>
      <c r="F41" s="78">
        <v>1</v>
      </c>
      <c r="H41" s="78">
        <v>1</v>
      </c>
      <c r="I41" s="78">
        <v>1</v>
      </c>
      <c r="J41" s="78">
        <v>1</v>
      </c>
      <c r="L41" s="78">
        <v>1</v>
      </c>
    </row>
    <row r="42" spans="1:10" ht="12.75">
      <c r="A42" s="88" t="s">
        <v>306</v>
      </c>
      <c r="B42" s="89">
        <v>3</v>
      </c>
      <c r="C42" s="78">
        <v>3</v>
      </c>
      <c r="D42" s="78">
        <v>1</v>
      </c>
      <c r="E42" s="78">
        <v>1</v>
      </c>
      <c r="F42" s="78">
        <v>3</v>
      </c>
      <c r="H42" s="78">
        <v>1</v>
      </c>
      <c r="I42" s="78">
        <v>3</v>
      </c>
      <c r="J42" s="78">
        <v>3</v>
      </c>
    </row>
    <row r="43" spans="1:12" ht="25.5">
      <c r="A43" s="88" t="s">
        <v>307</v>
      </c>
      <c r="B43" s="89">
        <v>4</v>
      </c>
      <c r="C43" s="78">
        <v>4</v>
      </c>
      <c r="D43" s="78">
        <v>2</v>
      </c>
      <c r="E43" s="78">
        <v>4</v>
      </c>
      <c r="F43" s="78">
        <v>4</v>
      </c>
      <c r="H43" s="78">
        <v>4</v>
      </c>
      <c r="I43" s="78">
        <v>4</v>
      </c>
      <c r="J43" s="78">
        <v>4</v>
      </c>
      <c r="L43" s="78">
        <v>4</v>
      </c>
    </row>
    <row r="44" spans="1:12" ht="25.5">
      <c r="A44" s="88" t="s">
        <v>308</v>
      </c>
      <c r="B44" s="89">
        <v>6</v>
      </c>
      <c r="C44" s="78">
        <v>6</v>
      </c>
      <c r="D44" s="78">
        <v>3</v>
      </c>
      <c r="E44" s="78">
        <v>6</v>
      </c>
      <c r="F44" s="78">
        <v>6</v>
      </c>
      <c r="H44" s="78">
        <v>6</v>
      </c>
      <c r="I44" s="78">
        <v>6</v>
      </c>
      <c r="J44" s="78">
        <v>6</v>
      </c>
      <c r="L44" s="78">
        <v>6</v>
      </c>
    </row>
    <row r="45" spans="1:12" ht="25.5">
      <c r="A45" s="88" t="s">
        <v>309</v>
      </c>
      <c r="B45" s="89">
        <v>9</v>
      </c>
      <c r="F45" s="78">
        <v>4</v>
      </c>
      <c r="I45" s="78">
        <v>4</v>
      </c>
      <c r="L45" s="78">
        <v>9</v>
      </c>
    </row>
    <row r="46" spans="1:9" ht="25.5">
      <c r="A46" s="88" t="s">
        <v>310</v>
      </c>
      <c r="B46" s="89">
        <v>36</v>
      </c>
      <c r="I46" s="78">
        <v>0</v>
      </c>
    </row>
    <row r="47" spans="1:9" ht="25.5">
      <c r="A47" s="88" t="s">
        <v>311</v>
      </c>
      <c r="B47" s="89">
        <v>22</v>
      </c>
      <c r="F47" s="78">
        <v>4</v>
      </c>
      <c r="I47" s="78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5"/>
  <sheetViews>
    <sheetView zoomScalePageLayoutView="0" workbookViewId="0" topLeftCell="A175">
      <selection activeCell="L292" sqref="L292"/>
    </sheetView>
  </sheetViews>
  <sheetFormatPr defaultColWidth="9.00390625" defaultRowHeight="12.75"/>
  <cols>
    <col min="1" max="1" width="58.875" style="0" customWidth="1"/>
    <col min="2" max="2" width="5.25390625" style="0" customWidth="1"/>
    <col min="3" max="3" width="4.875" style="0" customWidth="1"/>
    <col min="4" max="4" width="3.375" style="0" customWidth="1"/>
    <col min="5" max="5" width="4.00390625" style="0" customWidth="1"/>
    <col min="6" max="6" width="3.875" style="0" customWidth="1"/>
    <col min="7" max="12" width="3.375" style="0" customWidth="1"/>
  </cols>
  <sheetData>
    <row r="1" spans="1:12" ht="69">
      <c r="A1" s="111"/>
      <c r="B1" s="125" t="s">
        <v>392</v>
      </c>
      <c r="C1" s="112" t="s">
        <v>393</v>
      </c>
      <c r="D1" s="111" t="s">
        <v>394</v>
      </c>
      <c r="E1" s="112" t="s">
        <v>395</v>
      </c>
      <c r="F1" s="111" t="s">
        <v>396</v>
      </c>
      <c r="G1" s="112" t="s">
        <v>397</v>
      </c>
      <c r="H1" s="113" t="s">
        <v>398</v>
      </c>
      <c r="I1" s="112" t="s">
        <v>399</v>
      </c>
      <c r="J1" s="113" t="s">
        <v>400</v>
      </c>
      <c r="K1" s="112" t="s">
        <v>401</v>
      </c>
      <c r="L1" s="113" t="s">
        <v>402</v>
      </c>
    </row>
    <row r="2" spans="1:12" ht="15">
      <c r="A2" s="114"/>
      <c r="B2" s="78" t="s">
        <v>403</v>
      </c>
      <c r="C2" s="115"/>
      <c r="D2" s="78"/>
      <c r="E2" s="115"/>
      <c r="F2" s="78"/>
      <c r="G2" s="115"/>
      <c r="H2" s="89"/>
      <c r="I2" s="115"/>
      <c r="J2" s="89"/>
      <c r="K2" s="115"/>
      <c r="L2" s="89"/>
    </row>
    <row r="3" spans="1:12" ht="15">
      <c r="A3" s="116" t="s">
        <v>404</v>
      </c>
      <c r="B3" s="117">
        <f>SUM(B5:B51)</f>
        <v>40</v>
      </c>
      <c r="C3" s="118">
        <f aca="true" t="shared" si="0" ref="C3:L3">SUMPRODUCT(C5:C51,$B$5:$B$51)</f>
        <v>8</v>
      </c>
      <c r="D3" s="119">
        <f t="shared" si="0"/>
        <v>6.5</v>
      </c>
      <c r="E3" s="118">
        <f t="shared" si="0"/>
        <v>7</v>
      </c>
      <c r="F3" s="119">
        <f t="shared" si="0"/>
        <v>0</v>
      </c>
      <c r="G3" s="118">
        <f t="shared" si="0"/>
        <v>9</v>
      </c>
      <c r="H3" s="119">
        <f t="shared" si="0"/>
        <v>17.5</v>
      </c>
      <c r="I3" s="118">
        <f t="shared" si="0"/>
        <v>10</v>
      </c>
      <c r="J3" s="119">
        <f t="shared" si="0"/>
        <v>7</v>
      </c>
      <c r="K3" s="118">
        <f t="shared" si="0"/>
        <v>3</v>
      </c>
      <c r="L3" s="119">
        <f t="shared" si="0"/>
        <v>17</v>
      </c>
    </row>
    <row r="4" spans="1:12" ht="12.75">
      <c r="A4" s="120"/>
      <c r="B4" s="120"/>
      <c r="C4" s="121"/>
      <c r="D4" s="79"/>
      <c r="E4" s="121"/>
      <c r="F4" s="79"/>
      <c r="G4" s="121"/>
      <c r="H4" s="122"/>
      <c r="I4" s="121"/>
      <c r="J4" s="122"/>
      <c r="K4" s="121"/>
      <c r="L4" s="122"/>
    </row>
    <row r="5" spans="1:12" ht="12.75">
      <c r="A5" s="120" t="s">
        <v>405</v>
      </c>
      <c r="B5" s="120">
        <v>0.5</v>
      </c>
      <c r="C5" s="121">
        <v>1</v>
      </c>
      <c r="D5" s="79">
        <v>1</v>
      </c>
      <c r="E5" s="121">
        <v>1</v>
      </c>
      <c r="F5" s="79">
        <v>0</v>
      </c>
      <c r="G5" s="121">
        <v>1</v>
      </c>
      <c r="H5" s="122">
        <v>1</v>
      </c>
      <c r="I5" s="121">
        <v>1</v>
      </c>
      <c r="J5" s="122">
        <v>1</v>
      </c>
      <c r="K5" s="121">
        <v>1</v>
      </c>
      <c r="L5" s="122">
        <v>1</v>
      </c>
    </row>
    <row r="6" spans="1:12" ht="12.75">
      <c r="A6" s="120" t="s">
        <v>406</v>
      </c>
      <c r="B6" s="120">
        <v>0.25</v>
      </c>
      <c r="C6" s="121">
        <v>0</v>
      </c>
      <c r="D6" s="79">
        <v>0</v>
      </c>
      <c r="E6" s="121">
        <v>0</v>
      </c>
      <c r="F6" s="79">
        <v>0</v>
      </c>
      <c r="G6" s="121">
        <v>1</v>
      </c>
      <c r="H6" s="122">
        <v>1</v>
      </c>
      <c r="I6" s="121">
        <v>1</v>
      </c>
      <c r="J6" s="122">
        <v>1</v>
      </c>
      <c r="K6" s="121">
        <v>1</v>
      </c>
      <c r="L6" s="122">
        <v>1</v>
      </c>
    </row>
    <row r="7" spans="1:12" ht="12.75">
      <c r="A7" s="120" t="s">
        <v>407</v>
      </c>
      <c r="B7" s="120">
        <v>0.25</v>
      </c>
      <c r="C7" s="121">
        <v>0</v>
      </c>
      <c r="D7" s="79">
        <v>0</v>
      </c>
      <c r="E7" s="121">
        <v>0</v>
      </c>
      <c r="F7" s="79">
        <v>0</v>
      </c>
      <c r="G7" s="121">
        <v>1</v>
      </c>
      <c r="H7" s="122">
        <v>1</v>
      </c>
      <c r="I7" s="121">
        <v>1</v>
      </c>
      <c r="J7" s="122">
        <v>1</v>
      </c>
      <c r="K7" s="121">
        <v>1</v>
      </c>
      <c r="L7" s="122">
        <v>1</v>
      </c>
    </row>
    <row r="8" spans="1:12" ht="12.75">
      <c r="A8" s="120" t="s">
        <v>408</v>
      </c>
      <c r="B8" s="120">
        <v>0.5</v>
      </c>
      <c r="C8" s="121">
        <v>0</v>
      </c>
      <c r="D8" s="79">
        <v>0</v>
      </c>
      <c r="E8" s="121">
        <v>1</v>
      </c>
      <c r="F8" s="79">
        <v>0</v>
      </c>
      <c r="G8" s="121">
        <v>1</v>
      </c>
      <c r="H8" s="122">
        <v>1</v>
      </c>
      <c r="I8" s="121">
        <v>1</v>
      </c>
      <c r="J8" s="122">
        <v>1</v>
      </c>
      <c r="K8" s="121">
        <v>1</v>
      </c>
      <c r="L8" s="122">
        <v>1</v>
      </c>
    </row>
    <row r="9" spans="1:12" ht="12.75">
      <c r="A9" s="120" t="s">
        <v>409</v>
      </c>
      <c r="B9" s="120">
        <v>0.25</v>
      </c>
      <c r="C9" s="121">
        <v>0</v>
      </c>
      <c r="D9" s="79">
        <v>0</v>
      </c>
      <c r="E9" s="121">
        <v>0</v>
      </c>
      <c r="F9" s="79">
        <v>0</v>
      </c>
      <c r="G9" s="121">
        <v>1</v>
      </c>
      <c r="H9" s="122">
        <v>1</v>
      </c>
      <c r="I9" s="121">
        <v>1</v>
      </c>
      <c r="J9" s="122">
        <v>1</v>
      </c>
      <c r="K9" s="121">
        <v>1</v>
      </c>
      <c r="L9" s="122">
        <v>1</v>
      </c>
    </row>
    <row r="10" spans="1:12" ht="12.75">
      <c r="A10" s="120" t="s">
        <v>410</v>
      </c>
      <c r="B10" s="120">
        <v>0.25</v>
      </c>
      <c r="C10" s="121">
        <v>0</v>
      </c>
      <c r="D10" s="79">
        <v>0</v>
      </c>
      <c r="E10" s="121">
        <v>0</v>
      </c>
      <c r="F10" s="79">
        <v>0</v>
      </c>
      <c r="G10" s="121">
        <v>1</v>
      </c>
      <c r="H10" s="122">
        <v>1</v>
      </c>
      <c r="I10" s="121">
        <v>1</v>
      </c>
      <c r="J10" s="122">
        <v>1</v>
      </c>
      <c r="K10" s="121">
        <v>1</v>
      </c>
      <c r="L10" s="122">
        <v>1</v>
      </c>
    </row>
    <row r="11" spans="1:12" ht="12.75">
      <c r="A11" s="120" t="s">
        <v>411</v>
      </c>
      <c r="B11" s="120">
        <v>1</v>
      </c>
      <c r="C11" s="121">
        <v>1</v>
      </c>
      <c r="D11" s="79">
        <v>0</v>
      </c>
      <c r="E11" s="121">
        <v>1</v>
      </c>
      <c r="F11" s="79">
        <v>0</v>
      </c>
      <c r="G11" s="121">
        <v>1</v>
      </c>
      <c r="H11" s="122">
        <v>1</v>
      </c>
      <c r="I11" s="121">
        <v>0</v>
      </c>
      <c r="J11" s="122">
        <v>1</v>
      </c>
      <c r="K11" s="121">
        <v>0</v>
      </c>
      <c r="L11" s="122">
        <v>1</v>
      </c>
    </row>
    <row r="12" spans="1:12" ht="12.75">
      <c r="A12" s="120" t="s">
        <v>412</v>
      </c>
      <c r="B12" s="120">
        <v>1</v>
      </c>
      <c r="C12" s="121">
        <v>1</v>
      </c>
      <c r="D12" s="79">
        <v>0</v>
      </c>
      <c r="E12" s="121">
        <v>1</v>
      </c>
      <c r="F12" s="79">
        <v>0</v>
      </c>
      <c r="G12" s="121">
        <v>1</v>
      </c>
      <c r="H12" s="122">
        <v>1</v>
      </c>
      <c r="I12" s="121">
        <v>0</v>
      </c>
      <c r="J12" s="122">
        <v>1</v>
      </c>
      <c r="K12" s="121">
        <v>0</v>
      </c>
      <c r="L12" s="122">
        <v>1</v>
      </c>
    </row>
    <row r="13" spans="1:12" ht="12.75">
      <c r="A13" s="120" t="s">
        <v>413</v>
      </c>
      <c r="B13" s="120">
        <v>1</v>
      </c>
      <c r="C13" s="121">
        <v>1</v>
      </c>
      <c r="D13" s="79">
        <v>0</v>
      </c>
      <c r="E13" s="121">
        <v>1</v>
      </c>
      <c r="F13" s="79">
        <v>0</v>
      </c>
      <c r="G13" s="121">
        <v>1</v>
      </c>
      <c r="H13" s="122">
        <v>1</v>
      </c>
      <c r="I13" s="121">
        <v>0</v>
      </c>
      <c r="J13" s="122">
        <v>1</v>
      </c>
      <c r="K13" s="121">
        <v>0</v>
      </c>
      <c r="L13" s="122">
        <v>1</v>
      </c>
    </row>
    <row r="14" spans="1:12" ht="30.75" customHeight="1">
      <c r="A14" s="123" t="s">
        <v>414</v>
      </c>
      <c r="B14" s="120"/>
      <c r="C14" s="121"/>
      <c r="D14" s="79"/>
      <c r="E14" s="121"/>
      <c r="F14" s="79"/>
      <c r="G14" s="121"/>
      <c r="H14" s="122"/>
      <c r="I14" s="121"/>
      <c r="J14" s="122"/>
      <c r="K14" s="121"/>
      <c r="L14" s="122"/>
    </row>
    <row r="15" spans="1:12" ht="13.5" customHeight="1">
      <c r="A15" s="120" t="s">
        <v>415</v>
      </c>
      <c r="B15" s="120">
        <v>0.5</v>
      </c>
      <c r="C15" s="121">
        <v>0</v>
      </c>
      <c r="D15" s="79">
        <v>0</v>
      </c>
      <c r="E15" s="121">
        <v>0</v>
      </c>
      <c r="F15" s="79">
        <v>0</v>
      </c>
      <c r="G15" s="121">
        <v>0</v>
      </c>
      <c r="H15" s="122">
        <v>1</v>
      </c>
      <c r="I15" s="121">
        <v>0</v>
      </c>
      <c r="J15" s="122">
        <v>0</v>
      </c>
      <c r="K15" s="121">
        <v>0</v>
      </c>
      <c r="L15" s="122">
        <v>0</v>
      </c>
    </row>
    <row r="16" spans="1:12" ht="13.5" customHeight="1">
      <c r="A16" s="120" t="s">
        <v>416</v>
      </c>
      <c r="B16" s="120">
        <v>0.25</v>
      </c>
      <c r="C16" s="121">
        <v>0</v>
      </c>
      <c r="D16" s="79">
        <v>0</v>
      </c>
      <c r="E16" s="121">
        <v>0</v>
      </c>
      <c r="F16" s="79">
        <v>0</v>
      </c>
      <c r="G16" s="121">
        <v>0</v>
      </c>
      <c r="H16" s="122">
        <v>1</v>
      </c>
      <c r="I16" s="121">
        <v>0</v>
      </c>
      <c r="J16" s="122">
        <v>0</v>
      </c>
      <c r="K16" s="121">
        <v>0</v>
      </c>
      <c r="L16" s="122">
        <v>0</v>
      </c>
    </row>
    <row r="17" spans="1:12" ht="13.5" customHeight="1">
      <c r="A17" s="120" t="s">
        <v>417</v>
      </c>
      <c r="B17" s="120">
        <v>0.25</v>
      </c>
      <c r="C17" s="121">
        <v>0</v>
      </c>
      <c r="D17" s="79">
        <v>0</v>
      </c>
      <c r="E17" s="121">
        <v>0</v>
      </c>
      <c r="F17" s="79">
        <v>0</v>
      </c>
      <c r="G17" s="121">
        <v>0</v>
      </c>
      <c r="H17" s="122">
        <v>1</v>
      </c>
      <c r="I17" s="121">
        <v>0</v>
      </c>
      <c r="J17" s="122">
        <v>0</v>
      </c>
      <c r="K17" s="121">
        <v>0</v>
      </c>
      <c r="L17" s="122">
        <v>0</v>
      </c>
    </row>
    <row r="18" spans="1:12" ht="13.5" customHeight="1">
      <c r="A18" s="116" t="s">
        <v>418</v>
      </c>
      <c r="B18" s="120"/>
      <c r="C18" s="121"/>
      <c r="D18" s="79"/>
      <c r="E18" s="121"/>
      <c r="F18" s="79"/>
      <c r="G18" s="121"/>
      <c r="H18" s="122"/>
      <c r="I18" s="121"/>
      <c r="J18" s="122"/>
      <c r="K18" s="121"/>
      <c r="L18" s="122"/>
    </row>
    <row r="19" spans="1:12" ht="13.5" customHeight="1">
      <c r="A19" s="120" t="s">
        <v>415</v>
      </c>
      <c r="B19" s="120">
        <v>0.5</v>
      </c>
      <c r="C19" s="121">
        <v>0</v>
      </c>
      <c r="D19" s="79">
        <v>1</v>
      </c>
      <c r="E19" s="121">
        <v>1</v>
      </c>
      <c r="F19" s="79">
        <v>0</v>
      </c>
      <c r="G19" s="121">
        <v>0</v>
      </c>
      <c r="H19" s="122">
        <v>1</v>
      </c>
      <c r="I19" s="121">
        <v>1</v>
      </c>
      <c r="J19" s="122">
        <v>1</v>
      </c>
      <c r="K19" s="121">
        <v>1</v>
      </c>
      <c r="L19" s="122">
        <v>1</v>
      </c>
    </row>
    <row r="20" spans="1:12" ht="13.5" customHeight="1">
      <c r="A20" s="120" t="s">
        <v>416</v>
      </c>
      <c r="B20" s="120">
        <v>0.25</v>
      </c>
      <c r="C20" s="121">
        <v>0</v>
      </c>
      <c r="D20" s="79">
        <v>0</v>
      </c>
      <c r="E20" s="121">
        <v>1</v>
      </c>
      <c r="F20" s="79">
        <v>0</v>
      </c>
      <c r="G20" s="121">
        <v>0</v>
      </c>
      <c r="H20" s="122">
        <v>1</v>
      </c>
      <c r="I20" s="121">
        <v>1</v>
      </c>
      <c r="J20" s="122">
        <v>1</v>
      </c>
      <c r="K20" s="121">
        <v>1</v>
      </c>
      <c r="L20" s="122">
        <v>1</v>
      </c>
    </row>
    <row r="21" spans="1:12" ht="13.5" customHeight="1">
      <c r="A21" s="120" t="s">
        <v>417</v>
      </c>
      <c r="B21" s="120">
        <v>0.25</v>
      </c>
      <c r="C21" s="121">
        <v>0</v>
      </c>
      <c r="D21" s="79">
        <v>0</v>
      </c>
      <c r="E21" s="121">
        <v>1</v>
      </c>
      <c r="F21" s="79">
        <v>0</v>
      </c>
      <c r="G21" s="121">
        <v>0</v>
      </c>
      <c r="H21" s="122">
        <v>1</v>
      </c>
      <c r="I21" s="121">
        <v>1</v>
      </c>
      <c r="J21" s="122">
        <v>1</v>
      </c>
      <c r="K21" s="121">
        <v>1</v>
      </c>
      <c r="L21" s="122">
        <v>1</v>
      </c>
    </row>
    <row r="22" spans="1:12" ht="13.5" customHeight="1">
      <c r="A22" s="116" t="s">
        <v>419</v>
      </c>
      <c r="B22" s="120"/>
      <c r="C22" s="121"/>
      <c r="D22" s="79"/>
      <c r="E22" s="121"/>
      <c r="F22" s="79"/>
      <c r="G22" s="121"/>
      <c r="H22" s="122"/>
      <c r="I22" s="121"/>
      <c r="J22" s="122"/>
      <c r="K22" s="121"/>
      <c r="L22" s="122"/>
    </row>
    <row r="23" spans="1:12" ht="13.5" customHeight="1">
      <c r="A23" s="120" t="s">
        <v>415</v>
      </c>
      <c r="B23" s="120">
        <v>0.5</v>
      </c>
      <c r="C23" s="121">
        <v>1</v>
      </c>
      <c r="D23" s="79">
        <v>1</v>
      </c>
      <c r="E23" s="121">
        <v>1</v>
      </c>
      <c r="F23" s="79">
        <v>0</v>
      </c>
      <c r="G23" s="121">
        <v>1</v>
      </c>
      <c r="H23" s="122">
        <v>1</v>
      </c>
      <c r="I23" s="121">
        <v>0</v>
      </c>
      <c r="J23" s="122">
        <v>0</v>
      </c>
      <c r="K23" s="121">
        <v>0</v>
      </c>
      <c r="L23" s="122">
        <v>1</v>
      </c>
    </row>
    <row r="24" spans="1:12" ht="13.5" customHeight="1">
      <c r="A24" s="120" t="s">
        <v>416</v>
      </c>
      <c r="B24" s="120">
        <v>0.25</v>
      </c>
      <c r="C24" s="121">
        <v>0</v>
      </c>
      <c r="D24" s="79">
        <v>0</v>
      </c>
      <c r="E24" s="121">
        <v>1</v>
      </c>
      <c r="F24" s="79">
        <v>0</v>
      </c>
      <c r="G24" s="121">
        <v>1</v>
      </c>
      <c r="H24" s="122">
        <v>1</v>
      </c>
      <c r="I24" s="121">
        <v>0</v>
      </c>
      <c r="J24" s="122">
        <v>0</v>
      </c>
      <c r="K24" s="121">
        <v>0</v>
      </c>
      <c r="L24" s="122">
        <v>1</v>
      </c>
    </row>
    <row r="25" spans="1:12" ht="13.5" customHeight="1">
      <c r="A25" s="120" t="s">
        <v>417</v>
      </c>
      <c r="B25" s="120">
        <v>0.25</v>
      </c>
      <c r="C25" s="121">
        <v>0</v>
      </c>
      <c r="D25" s="79">
        <v>0</v>
      </c>
      <c r="E25" s="121">
        <v>1</v>
      </c>
      <c r="F25" s="79">
        <v>0</v>
      </c>
      <c r="G25" s="121">
        <v>1</v>
      </c>
      <c r="H25" s="122">
        <v>1</v>
      </c>
      <c r="I25" s="121">
        <v>0</v>
      </c>
      <c r="J25" s="122">
        <v>0</v>
      </c>
      <c r="K25" s="121">
        <v>0</v>
      </c>
      <c r="L25" s="122">
        <v>1</v>
      </c>
    </row>
    <row r="26" spans="1:12" ht="13.5" customHeight="1">
      <c r="A26" s="116" t="s">
        <v>420</v>
      </c>
      <c r="B26" s="120"/>
      <c r="C26" s="121"/>
      <c r="D26" s="79"/>
      <c r="E26" s="121"/>
      <c r="F26" s="79"/>
      <c r="G26" s="121"/>
      <c r="H26" s="122"/>
      <c r="I26" s="121"/>
      <c r="J26" s="122"/>
      <c r="K26" s="121"/>
      <c r="L26" s="122"/>
    </row>
    <row r="27" spans="1:12" ht="13.5" customHeight="1">
      <c r="A27" s="120" t="s">
        <v>421</v>
      </c>
      <c r="B27" s="120">
        <v>1</v>
      </c>
      <c r="C27" s="121">
        <v>1</v>
      </c>
      <c r="D27" s="79">
        <v>0</v>
      </c>
      <c r="E27" s="121">
        <v>0</v>
      </c>
      <c r="F27" s="79">
        <v>0</v>
      </c>
      <c r="G27" s="121">
        <v>1</v>
      </c>
      <c r="H27" s="122">
        <v>1</v>
      </c>
      <c r="I27" s="121">
        <v>1</v>
      </c>
      <c r="J27" s="122">
        <v>0</v>
      </c>
      <c r="K27" s="121">
        <v>0</v>
      </c>
      <c r="L27" s="122">
        <v>0</v>
      </c>
    </row>
    <row r="28" spans="1:12" ht="13.5" customHeight="1">
      <c r="A28" s="120" t="s">
        <v>422</v>
      </c>
      <c r="B28" s="120">
        <v>1</v>
      </c>
      <c r="C28" s="121">
        <v>1</v>
      </c>
      <c r="D28" s="79">
        <v>1</v>
      </c>
      <c r="E28" s="121">
        <v>0</v>
      </c>
      <c r="F28" s="79">
        <v>0</v>
      </c>
      <c r="G28" s="121">
        <v>0</v>
      </c>
      <c r="H28" s="122">
        <v>1</v>
      </c>
      <c r="I28" s="121">
        <v>0</v>
      </c>
      <c r="J28" s="122">
        <v>0</v>
      </c>
      <c r="K28" s="121">
        <v>0</v>
      </c>
      <c r="L28" s="122">
        <v>0</v>
      </c>
    </row>
    <row r="29" spans="1:12" ht="13.5" customHeight="1">
      <c r="A29" s="120" t="s">
        <v>423</v>
      </c>
      <c r="B29" s="120">
        <v>2</v>
      </c>
      <c r="C29" s="121">
        <v>0</v>
      </c>
      <c r="D29" s="79">
        <v>1</v>
      </c>
      <c r="E29" s="121">
        <v>0</v>
      </c>
      <c r="F29" s="79">
        <v>0</v>
      </c>
      <c r="G29" s="121">
        <v>0</v>
      </c>
      <c r="H29" s="122">
        <v>1</v>
      </c>
      <c r="I29" s="121">
        <v>1</v>
      </c>
      <c r="J29" s="122">
        <v>0</v>
      </c>
      <c r="K29" s="121">
        <v>0</v>
      </c>
      <c r="L29" s="122">
        <v>1</v>
      </c>
    </row>
    <row r="30" spans="1:12" ht="13.5" customHeight="1">
      <c r="A30" s="120" t="s">
        <v>424</v>
      </c>
      <c r="B30" s="120">
        <v>1</v>
      </c>
      <c r="C30" s="121">
        <v>1</v>
      </c>
      <c r="D30" s="79">
        <v>1</v>
      </c>
      <c r="E30" s="121">
        <v>0</v>
      </c>
      <c r="F30" s="79">
        <v>0</v>
      </c>
      <c r="G30" s="121">
        <v>0</v>
      </c>
      <c r="H30" s="122">
        <v>0</v>
      </c>
      <c r="I30" s="121">
        <v>1</v>
      </c>
      <c r="J30" s="122">
        <v>0</v>
      </c>
      <c r="K30" s="121">
        <v>0</v>
      </c>
      <c r="L30" s="122">
        <v>1</v>
      </c>
    </row>
    <row r="31" spans="1:12" ht="13.5" customHeight="1">
      <c r="A31" s="120" t="s">
        <v>425</v>
      </c>
      <c r="B31" s="120">
        <v>1</v>
      </c>
      <c r="C31" s="121">
        <v>0</v>
      </c>
      <c r="D31" s="79">
        <v>1</v>
      </c>
      <c r="E31" s="121">
        <v>0</v>
      </c>
      <c r="F31" s="79">
        <v>0</v>
      </c>
      <c r="G31" s="121">
        <v>0</v>
      </c>
      <c r="H31" s="122">
        <v>0</v>
      </c>
      <c r="I31" s="121">
        <v>0</v>
      </c>
      <c r="J31" s="122">
        <v>0</v>
      </c>
      <c r="K31" s="121">
        <v>0</v>
      </c>
      <c r="L31" s="122">
        <v>1</v>
      </c>
    </row>
    <row r="32" spans="1:12" ht="13.5" customHeight="1">
      <c r="A32" s="120" t="s">
        <v>426</v>
      </c>
      <c r="B32" s="120">
        <v>1</v>
      </c>
      <c r="C32" s="121">
        <v>1</v>
      </c>
      <c r="D32" s="79">
        <v>0</v>
      </c>
      <c r="E32" s="121">
        <v>1</v>
      </c>
      <c r="F32" s="79">
        <v>0</v>
      </c>
      <c r="G32" s="121">
        <v>1</v>
      </c>
      <c r="H32" s="122">
        <v>1</v>
      </c>
      <c r="I32" s="121">
        <v>0</v>
      </c>
      <c r="J32" s="122">
        <v>1</v>
      </c>
      <c r="K32" s="121">
        <v>0</v>
      </c>
      <c r="L32" s="122">
        <v>1</v>
      </c>
    </row>
    <row r="33" spans="1:12" ht="13.5" customHeight="1">
      <c r="A33" s="116" t="s">
        <v>427</v>
      </c>
      <c r="B33" s="120"/>
      <c r="C33" s="121"/>
      <c r="D33" s="79"/>
      <c r="E33" s="121"/>
      <c r="F33" s="79"/>
      <c r="G33" s="121"/>
      <c r="H33" s="122"/>
      <c r="I33" s="121"/>
      <c r="J33" s="122"/>
      <c r="K33" s="121"/>
      <c r="L33" s="122"/>
    </row>
    <row r="34" spans="1:12" ht="13.5" customHeight="1">
      <c r="A34" s="120" t="s">
        <v>421</v>
      </c>
      <c r="B34" s="120">
        <v>0.5</v>
      </c>
      <c r="C34" s="121">
        <v>0</v>
      </c>
      <c r="D34" s="79">
        <v>0</v>
      </c>
      <c r="E34" s="121">
        <v>0</v>
      </c>
      <c r="F34" s="79">
        <v>0</v>
      </c>
      <c r="G34" s="121">
        <v>1</v>
      </c>
      <c r="H34" s="122">
        <v>1</v>
      </c>
      <c r="I34" s="121">
        <v>1</v>
      </c>
      <c r="J34" s="122">
        <v>0</v>
      </c>
      <c r="K34" s="121">
        <v>0</v>
      </c>
      <c r="L34" s="122">
        <v>1</v>
      </c>
    </row>
    <row r="35" spans="1:12" ht="13.5" customHeight="1">
      <c r="A35" s="120" t="s">
        <v>422</v>
      </c>
      <c r="B35" s="120">
        <v>0.5</v>
      </c>
      <c r="C35" s="121">
        <v>0</v>
      </c>
      <c r="D35" s="79">
        <v>0</v>
      </c>
      <c r="E35" s="121">
        <v>0</v>
      </c>
      <c r="F35" s="79">
        <v>0</v>
      </c>
      <c r="G35" s="121">
        <v>0</v>
      </c>
      <c r="H35" s="122">
        <v>0</v>
      </c>
      <c r="I35" s="121">
        <v>0</v>
      </c>
      <c r="J35" s="122">
        <v>0</v>
      </c>
      <c r="K35" s="121">
        <v>0</v>
      </c>
      <c r="L35" s="122">
        <v>1</v>
      </c>
    </row>
    <row r="36" spans="1:12" ht="13.5" customHeight="1">
      <c r="A36" s="120" t="s">
        <v>423</v>
      </c>
      <c r="B36" s="120">
        <v>1</v>
      </c>
      <c r="C36" s="121">
        <v>0</v>
      </c>
      <c r="D36" s="79">
        <v>0</v>
      </c>
      <c r="E36" s="121">
        <v>0</v>
      </c>
      <c r="F36" s="79">
        <v>0</v>
      </c>
      <c r="G36" s="121">
        <v>0</v>
      </c>
      <c r="H36" s="122">
        <v>1</v>
      </c>
      <c r="I36" s="121">
        <v>1</v>
      </c>
      <c r="J36" s="122">
        <v>0</v>
      </c>
      <c r="K36" s="121">
        <v>0</v>
      </c>
      <c r="L36" s="122">
        <v>1</v>
      </c>
    </row>
    <row r="37" spans="1:12" ht="13.5" customHeight="1">
      <c r="A37" s="120" t="s">
        <v>424</v>
      </c>
      <c r="B37" s="120">
        <v>0.5</v>
      </c>
      <c r="C37" s="121">
        <v>0</v>
      </c>
      <c r="D37" s="79">
        <v>0</v>
      </c>
      <c r="E37" s="121">
        <v>0</v>
      </c>
      <c r="F37" s="79">
        <v>0</v>
      </c>
      <c r="G37" s="121">
        <v>0</v>
      </c>
      <c r="H37" s="122">
        <v>0</v>
      </c>
      <c r="I37" s="121">
        <v>0</v>
      </c>
      <c r="J37" s="122">
        <v>0</v>
      </c>
      <c r="K37" s="121">
        <v>0</v>
      </c>
      <c r="L37" s="122">
        <v>0</v>
      </c>
    </row>
    <row r="38" spans="1:12" ht="13.5" customHeight="1">
      <c r="A38" s="120" t="s">
        <v>425</v>
      </c>
      <c r="B38" s="120">
        <v>0.5</v>
      </c>
      <c r="C38" s="121">
        <v>0</v>
      </c>
      <c r="D38" s="79">
        <v>0</v>
      </c>
      <c r="E38" s="121">
        <v>0</v>
      </c>
      <c r="F38" s="79">
        <v>0</v>
      </c>
      <c r="G38" s="121">
        <v>0</v>
      </c>
      <c r="H38" s="122">
        <v>0</v>
      </c>
      <c r="I38" s="121">
        <v>0</v>
      </c>
      <c r="J38" s="122">
        <v>0</v>
      </c>
      <c r="K38" s="121">
        <v>0</v>
      </c>
      <c r="L38" s="122">
        <v>0</v>
      </c>
    </row>
    <row r="39" spans="1:12" ht="13.5" customHeight="1">
      <c r="A39" s="120" t="s">
        <v>426</v>
      </c>
      <c r="B39" s="120">
        <v>0.5</v>
      </c>
      <c r="C39" s="121">
        <v>0</v>
      </c>
      <c r="D39" s="79">
        <v>0</v>
      </c>
      <c r="E39" s="121">
        <v>0</v>
      </c>
      <c r="F39" s="79">
        <v>0</v>
      </c>
      <c r="G39" s="121">
        <v>0</v>
      </c>
      <c r="H39" s="122">
        <v>1</v>
      </c>
      <c r="I39" s="121">
        <v>0</v>
      </c>
      <c r="J39" s="122">
        <v>0</v>
      </c>
      <c r="K39" s="121">
        <v>0</v>
      </c>
      <c r="L39" s="122">
        <v>1</v>
      </c>
    </row>
    <row r="40" spans="1:12" ht="13.5" customHeight="1">
      <c r="A40" s="116" t="s">
        <v>428</v>
      </c>
      <c r="B40" s="120"/>
      <c r="C40" s="121"/>
      <c r="D40" s="79"/>
      <c r="E40" s="121"/>
      <c r="F40" s="79"/>
      <c r="G40" s="121"/>
      <c r="H40" s="122"/>
      <c r="I40" s="121"/>
      <c r="J40" s="122"/>
      <c r="K40" s="121"/>
      <c r="L40" s="122"/>
    </row>
    <row r="41" spans="1:12" ht="13.5" customHeight="1">
      <c r="A41" s="120" t="s">
        <v>421</v>
      </c>
      <c r="B41" s="120">
        <v>0.5</v>
      </c>
      <c r="C41" s="121">
        <v>0</v>
      </c>
      <c r="D41" s="79">
        <v>0</v>
      </c>
      <c r="E41" s="121">
        <v>0</v>
      </c>
      <c r="F41" s="79">
        <v>0</v>
      </c>
      <c r="G41" s="121">
        <v>1</v>
      </c>
      <c r="H41" s="122">
        <v>1</v>
      </c>
      <c r="I41" s="121">
        <v>1</v>
      </c>
      <c r="J41" s="122">
        <v>0</v>
      </c>
      <c r="K41" s="121">
        <v>0</v>
      </c>
      <c r="L41" s="122">
        <v>1</v>
      </c>
    </row>
    <row r="42" spans="1:12" ht="13.5" customHeight="1">
      <c r="A42" s="120" t="s">
        <v>422</v>
      </c>
      <c r="B42" s="120">
        <v>0.5</v>
      </c>
      <c r="C42" s="121">
        <v>0</v>
      </c>
      <c r="D42" s="79">
        <v>0</v>
      </c>
      <c r="E42" s="121">
        <v>0</v>
      </c>
      <c r="F42" s="79">
        <v>0</v>
      </c>
      <c r="G42" s="121">
        <v>0</v>
      </c>
      <c r="H42" s="122">
        <v>1</v>
      </c>
      <c r="I42" s="121">
        <v>0</v>
      </c>
      <c r="J42" s="122">
        <v>0</v>
      </c>
      <c r="K42" s="121">
        <v>0</v>
      </c>
      <c r="L42" s="122">
        <v>1</v>
      </c>
    </row>
    <row r="43" spans="1:12" ht="13.5" customHeight="1">
      <c r="A43" s="120" t="s">
        <v>423</v>
      </c>
      <c r="B43" s="120">
        <v>1</v>
      </c>
      <c r="C43" s="121">
        <v>0</v>
      </c>
      <c r="D43" s="79">
        <v>0</v>
      </c>
      <c r="E43" s="121">
        <v>0</v>
      </c>
      <c r="F43" s="79">
        <v>0</v>
      </c>
      <c r="G43" s="121">
        <v>0</v>
      </c>
      <c r="H43" s="122">
        <v>1</v>
      </c>
      <c r="I43" s="121">
        <v>1</v>
      </c>
      <c r="J43" s="122">
        <v>0</v>
      </c>
      <c r="K43" s="121">
        <v>0</v>
      </c>
      <c r="L43" s="122">
        <v>1</v>
      </c>
    </row>
    <row r="44" spans="1:12" ht="13.5" customHeight="1">
      <c r="A44" s="120" t="s">
        <v>424</v>
      </c>
      <c r="B44" s="120">
        <v>0.5</v>
      </c>
      <c r="C44" s="121">
        <v>0</v>
      </c>
      <c r="D44" s="79">
        <v>0</v>
      </c>
      <c r="E44" s="121">
        <v>0</v>
      </c>
      <c r="F44" s="79">
        <v>0</v>
      </c>
      <c r="G44" s="121">
        <v>0</v>
      </c>
      <c r="H44" s="122">
        <v>0</v>
      </c>
      <c r="I44" s="121">
        <v>0</v>
      </c>
      <c r="J44" s="122">
        <v>0</v>
      </c>
      <c r="K44" s="121">
        <v>0</v>
      </c>
      <c r="L44" s="122">
        <v>0</v>
      </c>
    </row>
    <row r="45" spans="1:12" ht="13.5" customHeight="1">
      <c r="A45" s="120" t="s">
        <v>425</v>
      </c>
      <c r="B45" s="120">
        <v>0.5</v>
      </c>
      <c r="C45" s="121">
        <v>0</v>
      </c>
      <c r="D45" s="79">
        <v>0</v>
      </c>
      <c r="E45" s="121">
        <v>0</v>
      </c>
      <c r="F45" s="79">
        <v>0</v>
      </c>
      <c r="G45" s="121">
        <v>0</v>
      </c>
      <c r="H45" s="122">
        <v>0</v>
      </c>
      <c r="I45" s="121">
        <v>0</v>
      </c>
      <c r="J45" s="122">
        <v>0</v>
      </c>
      <c r="K45" s="121">
        <v>0</v>
      </c>
      <c r="L45" s="122">
        <v>0</v>
      </c>
    </row>
    <row r="46" spans="1:12" ht="13.5" customHeight="1">
      <c r="A46" s="120" t="s">
        <v>426</v>
      </c>
      <c r="B46" s="120">
        <v>0.5</v>
      </c>
      <c r="C46" s="121">
        <v>0</v>
      </c>
      <c r="D46" s="79">
        <v>0</v>
      </c>
      <c r="E46" s="121">
        <v>0</v>
      </c>
      <c r="F46" s="79">
        <v>0</v>
      </c>
      <c r="G46" s="121">
        <v>0</v>
      </c>
      <c r="H46" s="122">
        <v>1</v>
      </c>
      <c r="I46" s="121">
        <v>0</v>
      </c>
      <c r="J46" s="122">
        <v>0</v>
      </c>
      <c r="K46" s="121">
        <v>0</v>
      </c>
      <c r="L46" s="122">
        <v>1</v>
      </c>
    </row>
    <row r="47" spans="1:12" ht="13.5" customHeight="1">
      <c r="A47" s="116" t="s">
        <v>429</v>
      </c>
      <c r="B47" s="120"/>
      <c r="C47" s="121"/>
      <c r="D47" s="79"/>
      <c r="E47" s="121"/>
      <c r="F47" s="79"/>
      <c r="G47" s="121"/>
      <c r="H47" s="122"/>
      <c r="I47" s="121"/>
      <c r="J47" s="122"/>
      <c r="K47" s="121"/>
      <c r="L47" s="122"/>
    </row>
    <row r="48" spans="1:12" ht="13.5" customHeight="1">
      <c r="A48" s="124" t="s">
        <v>430</v>
      </c>
      <c r="B48" s="120">
        <v>1</v>
      </c>
      <c r="C48" s="121">
        <v>0</v>
      </c>
      <c r="D48" s="79">
        <v>0</v>
      </c>
      <c r="E48" s="121">
        <v>0</v>
      </c>
      <c r="F48" s="79">
        <v>0</v>
      </c>
      <c r="G48" s="121">
        <v>0</v>
      </c>
      <c r="H48" s="122">
        <v>0</v>
      </c>
      <c r="I48" s="121">
        <v>0</v>
      </c>
      <c r="J48" s="122">
        <v>0</v>
      </c>
      <c r="K48" s="121">
        <v>0</v>
      </c>
      <c r="L48" s="122">
        <v>0</v>
      </c>
    </row>
    <row r="49" spans="1:12" ht="13.5" customHeight="1">
      <c r="A49" s="124" t="s">
        <v>431</v>
      </c>
      <c r="B49" s="120">
        <v>3</v>
      </c>
      <c r="C49" s="121">
        <v>0</v>
      </c>
      <c r="D49" s="79">
        <v>0</v>
      </c>
      <c r="E49" s="121">
        <v>0</v>
      </c>
      <c r="F49" s="79">
        <v>0</v>
      </c>
      <c r="G49" s="121">
        <v>0</v>
      </c>
      <c r="H49" s="122">
        <v>0</v>
      </c>
      <c r="I49" s="121">
        <v>0</v>
      </c>
      <c r="J49" s="122">
        <v>0</v>
      </c>
      <c r="K49" s="121">
        <v>0</v>
      </c>
      <c r="L49" s="122">
        <v>0</v>
      </c>
    </row>
    <row r="50" spans="1:12" ht="13.5" customHeight="1">
      <c r="A50" s="124" t="s">
        <v>432</v>
      </c>
      <c r="B50" s="120">
        <v>6</v>
      </c>
      <c r="C50" s="121">
        <v>0</v>
      </c>
      <c r="D50" s="79">
        <v>0</v>
      </c>
      <c r="E50" s="121">
        <v>0</v>
      </c>
      <c r="F50" s="79">
        <v>0</v>
      </c>
      <c r="G50" s="121">
        <v>0</v>
      </c>
      <c r="H50" s="122">
        <v>0</v>
      </c>
      <c r="I50" s="121">
        <v>0</v>
      </c>
      <c r="J50" s="122">
        <v>0</v>
      </c>
      <c r="K50" s="121">
        <v>0</v>
      </c>
      <c r="L50" s="122">
        <v>0</v>
      </c>
    </row>
    <row r="51" spans="1:12" ht="13.5" customHeight="1">
      <c r="A51" s="124" t="s">
        <v>433</v>
      </c>
      <c r="B51" s="120">
        <v>8</v>
      </c>
      <c r="C51" s="121">
        <v>0</v>
      </c>
      <c r="D51" s="79">
        <v>0</v>
      </c>
      <c r="E51" s="121">
        <v>0</v>
      </c>
      <c r="F51" s="79">
        <v>0</v>
      </c>
      <c r="G51" s="121">
        <v>0</v>
      </c>
      <c r="H51" s="122">
        <v>0</v>
      </c>
      <c r="I51" s="121">
        <v>0</v>
      </c>
      <c r="J51" s="122">
        <v>0</v>
      </c>
      <c r="K51" s="121">
        <v>0</v>
      </c>
      <c r="L51" s="122">
        <v>0</v>
      </c>
    </row>
    <row r="53" spans="1:12" ht="69">
      <c r="A53" s="78"/>
      <c r="B53" s="111" t="s">
        <v>392</v>
      </c>
      <c r="C53" s="112" t="s">
        <v>393</v>
      </c>
      <c r="D53" s="111" t="s">
        <v>394</v>
      </c>
      <c r="E53" s="112" t="s">
        <v>395</v>
      </c>
      <c r="F53" s="111" t="s">
        <v>396</v>
      </c>
      <c r="G53" s="112" t="s">
        <v>397</v>
      </c>
      <c r="H53" s="113" t="s">
        <v>398</v>
      </c>
      <c r="I53" s="112" t="s">
        <v>399</v>
      </c>
      <c r="J53" s="113" t="s">
        <v>400</v>
      </c>
      <c r="K53" s="112" t="s">
        <v>401</v>
      </c>
      <c r="L53" s="113" t="s">
        <v>402</v>
      </c>
    </row>
    <row r="54" spans="1:12" ht="15">
      <c r="A54" s="132" t="s">
        <v>486</v>
      </c>
      <c r="B54" s="133" t="s">
        <v>403</v>
      </c>
      <c r="C54" s="115"/>
      <c r="D54" s="78"/>
      <c r="E54" s="115"/>
      <c r="F54" s="78"/>
      <c r="G54" s="115"/>
      <c r="H54" s="89"/>
      <c r="I54" s="115"/>
      <c r="J54" s="89"/>
      <c r="K54" s="115"/>
      <c r="L54" s="89"/>
    </row>
    <row r="55" spans="1:12" ht="15">
      <c r="A55" s="134"/>
      <c r="B55" s="135">
        <f>SUM(B56:B127)</f>
        <v>80</v>
      </c>
      <c r="C55" s="118">
        <f aca="true" t="shared" si="1" ref="C55:L55">SUMPRODUCT(C57:C127,$B$57:$B$127)</f>
        <v>0</v>
      </c>
      <c r="D55" s="119">
        <f t="shared" si="1"/>
        <v>6</v>
      </c>
      <c r="E55" s="118">
        <f t="shared" si="1"/>
        <v>45</v>
      </c>
      <c r="F55" s="119">
        <f t="shared" si="1"/>
        <v>30</v>
      </c>
      <c r="G55" s="118">
        <f t="shared" si="1"/>
        <v>0</v>
      </c>
      <c r="H55" s="119">
        <f t="shared" si="1"/>
        <v>12</v>
      </c>
      <c r="I55" s="118">
        <f t="shared" si="1"/>
        <v>34</v>
      </c>
      <c r="J55" s="119">
        <f t="shared" si="1"/>
        <v>0</v>
      </c>
      <c r="K55" s="118">
        <f t="shared" si="1"/>
        <v>38.5</v>
      </c>
      <c r="L55" s="119">
        <f t="shared" si="1"/>
        <v>2.5</v>
      </c>
    </row>
    <row r="56" spans="1:12" ht="15">
      <c r="A56" s="136" t="s">
        <v>434</v>
      </c>
      <c r="B56" s="133"/>
      <c r="C56" s="115"/>
      <c r="D56" s="78"/>
      <c r="E56" s="115"/>
      <c r="F56" s="78"/>
      <c r="G56" s="115"/>
      <c r="H56" s="89"/>
      <c r="I56" s="115"/>
      <c r="J56" s="89"/>
      <c r="K56" s="115"/>
      <c r="L56" s="89"/>
    </row>
    <row r="57" spans="1:12" ht="12.75">
      <c r="A57" s="137" t="s">
        <v>435</v>
      </c>
      <c r="B57" s="133">
        <v>1</v>
      </c>
      <c r="C57" s="115">
        <v>0</v>
      </c>
      <c r="D57" s="78">
        <v>1</v>
      </c>
      <c r="E57" s="115">
        <v>1</v>
      </c>
      <c r="F57" s="78">
        <v>1</v>
      </c>
      <c r="G57" s="115">
        <v>0</v>
      </c>
      <c r="H57" s="89">
        <v>1</v>
      </c>
      <c r="I57" s="115">
        <v>1</v>
      </c>
      <c r="J57" s="89">
        <v>0</v>
      </c>
      <c r="K57" s="115">
        <v>1</v>
      </c>
      <c r="L57" s="89">
        <v>0</v>
      </c>
    </row>
    <row r="58" spans="1:12" ht="12.75">
      <c r="A58" s="137" t="s">
        <v>436</v>
      </c>
      <c r="B58" s="133">
        <v>1</v>
      </c>
      <c r="C58" s="115">
        <v>0</v>
      </c>
      <c r="D58" s="78">
        <v>1</v>
      </c>
      <c r="E58" s="115">
        <v>1</v>
      </c>
      <c r="F58" s="78">
        <v>1</v>
      </c>
      <c r="G58" s="115">
        <v>0</v>
      </c>
      <c r="H58" s="89">
        <v>1</v>
      </c>
      <c r="I58" s="115">
        <v>1</v>
      </c>
      <c r="J58" s="89">
        <v>0</v>
      </c>
      <c r="K58" s="115">
        <v>1</v>
      </c>
      <c r="L58" s="89">
        <v>0</v>
      </c>
    </row>
    <row r="59" spans="1:12" ht="12.75">
      <c r="A59" s="137" t="s">
        <v>437</v>
      </c>
      <c r="B59" s="133">
        <v>1</v>
      </c>
      <c r="C59" s="115">
        <v>0</v>
      </c>
      <c r="D59" s="78">
        <v>0</v>
      </c>
      <c r="E59" s="115">
        <v>1</v>
      </c>
      <c r="F59" s="78">
        <v>1</v>
      </c>
      <c r="G59" s="115">
        <v>0</v>
      </c>
      <c r="H59" s="89">
        <v>1</v>
      </c>
      <c r="I59" s="115">
        <v>1</v>
      </c>
      <c r="J59" s="89">
        <v>0</v>
      </c>
      <c r="K59" s="115">
        <v>1</v>
      </c>
      <c r="L59" s="89">
        <v>0</v>
      </c>
    </row>
    <row r="60" spans="1:12" ht="12.75">
      <c r="A60" s="137" t="s">
        <v>438</v>
      </c>
      <c r="B60" s="133">
        <v>1</v>
      </c>
      <c r="C60" s="115">
        <v>0</v>
      </c>
      <c r="D60" s="78">
        <v>0</v>
      </c>
      <c r="E60" s="115">
        <v>1</v>
      </c>
      <c r="F60" s="78">
        <v>1</v>
      </c>
      <c r="G60" s="115">
        <v>0</v>
      </c>
      <c r="H60" s="89">
        <v>0</v>
      </c>
      <c r="I60" s="115">
        <v>1</v>
      </c>
      <c r="J60" s="89">
        <v>0</v>
      </c>
      <c r="K60" s="115">
        <v>1</v>
      </c>
      <c r="L60" s="89">
        <v>0</v>
      </c>
    </row>
    <row r="61" spans="1:12" ht="25.5">
      <c r="A61" s="137" t="s">
        <v>439</v>
      </c>
      <c r="B61" s="133">
        <v>1</v>
      </c>
      <c r="C61" s="115">
        <v>0</v>
      </c>
      <c r="D61" s="78">
        <v>0</v>
      </c>
      <c r="E61" s="115">
        <v>1</v>
      </c>
      <c r="F61" s="78">
        <v>1</v>
      </c>
      <c r="G61" s="115">
        <v>0</v>
      </c>
      <c r="H61" s="89">
        <v>1</v>
      </c>
      <c r="I61" s="115">
        <v>1</v>
      </c>
      <c r="J61" s="89">
        <v>0</v>
      </c>
      <c r="K61" s="115">
        <v>1</v>
      </c>
      <c r="L61" s="89">
        <v>0</v>
      </c>
    </row>
    <row r="62" spans="1:12" ht="12.75">
      <c r="A62" s="137" t="s">
        <v>440</v>
      </c>
      <c r="B62" s="133">
        <v>1</v>
      </c>
      <c r="C62" s="115">
        <v>0</v>
      </c>
      <c r="D62" s="78">
        <v>1</v>
      </c>
      <c r="E62" s="115">
        <v>1</v>
      </c>
      <c r="F62" s="78">
        <v>1</v>
      </c>
      <c r="G62" s="115">
        <v>0</v>
      </c>
      <c r="H62" s="89">
        <v>1</v>
      </c>
      <c r="I62" s="115">
        <v>0</v>
      </c>
      <c r="J62" s="89">
        <v>0</v>
      </c>
      <c r="K62" s="115">
        <v>1</v>
      </c>
      <c r="L62" s="89">
        <v>0</v>
      </c>
    </row>
    <row r="63" spans="1:12" ht="12.75">
      <c r="A63" s="137" t="s">
        <v>441</v>
      </c>
      <c r="B63" s="133">
        <v>1</v>
      </c>
      <c r="C63" s="115">
        <v>0</v>
      </c>
      <c r="D63" s="78">
        <v>0</v>
      </c>
      <c r="E63" s="115">
        <v>1</v>
      </c>
      <c r="F63" s="78">
        <v>0</v>
      </c>
      <c r="G63" s="115">
        <v>0</v>
      </c>
      <c r="H63" s="89">
        <v>0</v>
      </c>
      <c r="I63" s="115">
        <v>1</v>
      </c>
      <c r="J63" s="89">
        <v>0</v>
      </c>
      <c r="K63" s="115">
        <v>0</v>
      </c>
      <c r="L63" s="89">
        <v>0</v>
      </c>
    </row>
    <row r="64" spans="1:12" ht="12.75">
      <c r="A64" s="137" t="s">
        <v>442</v>
      </c>
      <c r="B64" s="133">
        <v>1</v>
      </c>
      <c r="C64" s="115">
        <v>0</v>
      </c>
      <c r="D64" s="78">
        <v>0</v>
      </c>
      <c r="E64" s="115">
        <v>1</v>
      </c>
      <c r="F64" s="78">
        <v>1</v>
      </c>
      <c r="G64" s="115">
        <v>0</v>
      </c>
      <c r="H64" s="89">
        <v>1</v>
      </c>
      <c r="I64" s="115">
        <v>1</v>
      </c>
      <c r="J64" s="89">
        <v>0</v>
      </c>
      <c r="K64" s="115">
        <v>1</v>
      </c>
      <c r="L64" s="89">
        <v>0</v>
      </c>
    </row>
    <row r="65" spans="1:12" ht="12.75">
      <c r="A65" s="137" t="s">
        <v>443</v>
      </c>
      <c r="B65" s="133">
        <v>1</v>
      </c>
      <c r="C65" s="115">
        <v>0</v>
      </c>
      <c r="D65" s="78">
        <v>0</v>
      </c>
      <c r="E65" s="115">
        <v>1</v>
      </c>
      <c r="F65" s="78">
        <v>1</v>
      </c>
      <c r="G65" s="115">
        <v>0</v>
      </c>
      <c r="H65" s="89">
        <v>0</v>
      </c>
      <c r="I65" s="115">
        <v>1</v>
      </c>
      <c r="J65" s="89">
        <v>0</v>
      </c>
      <c r="K65" s="115">
        <v>1</v>
      </c>
      <c r="L65" s="89">
        <v>0</v>
      </c>
    </row>
    <row r="66" spans="1:12" ht="25.5">
      <c r="A66" s="137" t="s">
        <v>444</v>
      </c>
      <c r="B66" s="133">
        <v>1</v>
      </c>
      <c r="C66" s="115">
        <v>0</v>
      </c>
      <c r="D66" s="78">
        <v>0</v>
      </c>
      <c r="E66" s="115">
        <v>1</v>
      </c>
      <c r="F66" s="78">
        <v>0</v>
      </c>
      <c r="G66" s="115">
        <v>0</v>
      </c>
      <c r="H66" s="89">
        <v>0</v>
      </c>
      <c r="I66" s="115">
        <v>1</v>
      </c>
      <c r="J66" s="89">
        <v>0</v>
      </c>
      <c r="K66" s="115">
        <v>0</v>
      </c>
      <c r="L66" s="89">
        <v>0</v>
      </c>
    </row>
    <row r="67" spans="1:12" ht="25.5">
      <c r="A67" s="137" t="s">
        <v>445</v>
      </c>
      <c r="B67" s="133">
        <v>1</v>
      </c>
      <c r="C67" s="115">
        <v>0</v>
      </c>
      <c r="D67" s="78">
        <v>1</v>
      </c>
      <c r="E67" s="115">
        <v>1</v>
      </c>
      <c r="F67" s="78">
        <v>1</v>
      </c>
      <c r="G67" s="115">
        <v>0</v>
      </c>
      <c r="H67" s="89">
        <v>0</v>
      </c>
      <c r="I67" s="115">
        <v>1</v>
      </c>
      <c r="J67" s="89">
        <v>0</v>
      </c>
      <c r="K67" s="115">
        <v>1</v>
      </c>
      <c r="L67" s="89">
        <v>0</v>
      </c>
    </row>
    <row r="68" spans="1:12" ht="25.5">
      <c r="A68" s="137" t="s">
        <v>446</v>
      </c>
      <c r="B68" s="133">
        <v>1</v>
      </c>
      <c r="C68" s="115">
        <v>0</v>
      </c>
      <c r="D68" s="78">
        <v>0</v>
      </c>
      <c r="E68" s="115">
        <v>1</v>
      </c>
      <c r="F68" s="78">
        <v>1</v>
      </c>
      <c r="G68" s="115">
        <v>0</v>
      </c>
      <c r="H68" s="89">
        <v>0</v>
      </c>
      <c r="I68" s="115">
        <v>1</v>
      </c>
      <c r="J68" s="89">
        <v>0</v>
      </c>
      <c r="K68" s="115">
        <v>1</v>
      </c>
      <c r="L68" s="89">
        <v>0</v>
      </c>
    </row>
    <row r="69" spans="1:12" ht="25.5">
      <c r="A69" s="137" t="s">
        <v>447</v>
      </c>
      <c r="B69" s="133">
        <v>1</v>
      </c>
      <c r="C69" s="115">
        <v>0</v>
      </c>
      <c r="D69" s="78">
        <v>0</v>
      </c>
      <c r="E69" s="115">
        <v>1</v>
      </c>
      <c r="F69" s="78">
        <v>1</v>
      </c>
      <c r="G69" s="115">
        <v>0</v>
      </c>
      <c r="H69" s="89">
        <v>0</v>
      </c>
      <c r="I69" s="115">
        <v>1</v>
      </c>
      <c r="J69" s="89">
        <v>0</v>
      </c>
      <c r="K69" s="115">
        <v>1</v>
      </c>
      <c r="L69" s="89">
        <v>0</v>
      </c>
    </row>
    <row r="70" spans="1:12" ht="15">
      <c r="A70" s="136" t="s">
        <v>448</v>
      </c>
      <c r="B70" s="133"/>
      <c r="C70" s="115"/>
      <c r="D70" s="78"/>
      <c r="E70" s="115"/>
      <c r="F70" s="78"/>
      <c r="G70" s="115"/>
      <c r="H70" s="89"/>
      <c r="I70" s="115"/>
      <c r="J70" s="89"/>
      <c r="K70" s="115"/>
      <c r="L70" s="89"/>
    </row>
    <row r="71" spans="1:12" ht="12.75">
      <c r="A71" s="137" t="s">
        <v>449</v>
      </c>
      <c r="B71" s="133">
        <v>1</v>
      </c>
      <c r="C71" s="115">
        <v>0</v>
      </c>
      <c r="D71" s="78">
        <v>0</v>
      </c>
      <c r="E71" s="115">
        <v>1</v>
      </c>
      <c r="F71" s="78">
        <v>1</v>
      </c>
      <c r="G71" s="115">
        <v>0</v>
      </c>
      <c r="H71" s="89">
        <v>1</v>
      </c>
      <c r="I71" s="115">
        <v>1</v>
      </c>
      <c r="J71" s="89">
        <v>0</v>
      </c>
      <c r="K71" s="115">
        <v>1</v>
      </c>
      <c r="L71" s="89">
        <v>0</v>
      </c>
    </row>
    <row r="72" spans="1:12" ht="12.75">
      <c r="A72" s="137" t="s">
        <v>440</v>
      </c>
      <c r="B72" s="133">
        <v>1</v>
      </c>
      <c r="C72" s="115">
        <v>0</v>
      </c>
      <c r="D72" s="78">
        <v>0</v>
      </c>
      <c r="E72" s="115">
        <v>0</v>
      </c>
      <c r="F72" s="78">
        <v>0</v>
      </c>
      <c r="G72" s="115">
        <v>0</v>
      </c>
      <c r="H72" s="89">
        <v>1</v>
      </c>
      <c r="I72" s="115">
        <v>1</v>
      </c>
      <c r="J72" s="89">
        <v>0</v>
      </c>
      <c r="K72" s="115">
        <v>1</v>
      </c>
      <c r="L72" s="89">
        <v>0</v>
      </c>
    </row>
    <row r="73" spans="1:12" ht="12.75">
      <c r="A73" s="137" t="s">
        <v>450</v>
      </c>
      <c r="B73" s="133">
        <v>1</v>
      </c>
      <c r="C73" s="115">
        <v>0</v>
      </c>
      <c r="D73" s="78">
        <v>0</v>
      </c>
      <c r="E73" s="115">
        <v>0</v>
      </c>
      <c r="F73" s="78">
        <v>0</v>
      </c>
      <c r="G73" s="115">
        <v>0</v>
      </c>
      <c r="H73" s="89">
        <v>1</v>
      </c>
      <c r="I73" s="115">
        <v>1</v>
      </c>
      <c r="J73" s="89">
        <v>0</v>
      </c>
      <c r="K73" s="115">
        <v>1</v>
      </c>
      <c r="L73" s="89">
        <v>0</v>
      </c>
    </row>
    <row r="74" spans="1:12" ht="12.75">
      <c r="A74" s="137" t="s">
        <v>441</v>
      </c>
      <c r="B74" s="133">
        <v>1</v>
      </c>
      <c r="C74" s="115">
        <v>0</v>
      </c>
      <c r="D74" s="78">
        <v>0</v>
      </c>
      <c r="E74" s="115">
        <v>0</v>
      </c>
      <c r="F74" s="78">
        <v>0</v>
      </c>
      <c r="G74" s="115">
        <v>0</v>
      </c>
      <c r="H74" s="89">
        <v>0</v>
      </c>
      <c r="I74" s="115">
        <v>1</v>
      </c>
      <c r="J74" s="89">
        <v>0</v>
      </c>
      <c r="K74" s="115">
        <v>0</v>
      </c>
      <c r="L74" s="89">
        <v>0</v>
      </c>
    </row>
    <row r="75" spans="1:12" ht="12.75">
      <c r="A75" s="137" t="s">
        <v>451</v>
      </c>
      <c r="B75" s="133">
        <v>1</v>
      </c>
      <c r="C75" s="115">
        <v>0</v>
      </c>
      <c r="D75" s="78">
        <v>0</v>
      </c>
      <c r="E75" s="115">
        <v>1</v>
      </c>
      <c r="F75" s="78">
        <v>1</v>
      </c>
      <c r="G75" s="115">
        <v>0</v>
      </c>
      <c r="H75" s="89">
        <v>0</v>
      </c>
      <c r="I75" s="115">
        <v>1</v>
      </c>
      <c r="J75" s="89">
        <v>0</v>
      </c>
      <c r="K75" s="115">
        <v>1</v>
      </c>
      <c r="L75" s="89">
        <v>0</v>
      </c>
    </row>
    <row r="76" spans="1:12" ht="12.75">
      <c r="A76" s="137" t="s">
        <v>452</v>
      </c>
      <c r="B76" s="133">
        <v>1</v>
      </c>
      <c r="C76" s="115">
        <v>0</v>
      </c>
      <c r="D76" s="78">
        <v>0</v>
      </c>
      <c r="E76" s="115">
        <v>1</v>
      </c>
      <c r="F76" s="78">
        <v>1</v>
      </c>
      <c r="G76" s="115">
        <v>0</v>
      </c>
      <c r="H76" s="89">
        <v>0</v>
      </c>
      <c r="I76" s="115">
        <v>1</v>
      </c>
      <c r="J76" s="89">
        <v>0</v>
      </c>
      <c r="K76" s="115">
        <v>1</v>
      </c>
      <c r="L76" s="89">
        <v>0</v>
      </c>
    </row>
    <row r="77" spans="1:12" ht="25.5">
      <c r="A77" s="137" t="s">
        <v>453</v>
      </c>
      <c r="B77" s="133">
        <v>1</v>
      </c>
      <c r="C77" s="115">
        <v>0</v>
      </c>
      <c r="D77" s="78">
        <v>0</v>
      </c>
      <c r="E77" s="115">
        <v>1</v>
      </c>
      <c r="F77" s="78">
        <v>1</v>
      </c>
      <c r="G77" s="115">
        <v>0</v>
      </c>
      <c r="H77" s="89">
        <v>0</v>
      </c>
      <c r="I77" s="115">
        <v>0</v>
      </c>
      <c r="J77" s="89">
        <v>0</v>
      </c>
      <c r="K77" s="115">
        <v>1</v>
      </c>
      <c r="L77" s="89">
        <v>0</v>
      </c>
    </row>
    <row r="78" spans="1:12" ht="25.5">
      <c r="A78" s="137" t="s">
        <v>454</v>
      </c>
      <c r="B78" s="133">
        <v>1</v>
      </c>
      <c r="C78" s="115">
        <v>0</v>
      </c>
      <c r="D78" s="78">
        <v>0</v>
      </c>
      <c r="E78" s="115">
        <v>1</v>
      </c>
      <c r="F78" s="78">
        <v>0</v>
      </c>
      <c r="G78" s="115">
        <v>0</v>
      </c>
      <c r="H78" s="89">
        <v>0</v>
      </c>
      <c r="I78" s="115">
        <v>0</v>
      </c>
      <c r="J78" s="89">
        <v>0</v>
      </c>
      <c r="K78" s="115">
        <v>1</v>
      </c>
      <c r="L78" s="89">
        <v>0</v>
      </c>
    </row>
    <row r="79" spans="1:12" ht="25.5">
      <c r="A79" s="137" t="s">
        <v>455</v>
      </c>
      <c r="B79" s="133">
        <v>2</v>
      </c>
      <c r="C79" s="115">
        <v>0</v>
      </c>
      <c r="D79" s="78">
        <v>0</v>
      </c>
      <c r="E79" s="115">
        <v>0</v>
      </c>
      <c r="F79" s="78">
        <v>0</v>
      </c>
      <c r="G79" s="115">
        <v>0</v>
      </c>
      <c r="H79" s="89">
        <v>0</v>
      </c>
      <c r="I79" s="115">
        <v>0</v>
      </c>
      <c r="J79" s="89">
        <v>0</v>
      </c>
      <c r="K79" s="115">
        <v>0</v>
      </c>
      <c r="L79" s="89">
        <v>0</v>
      </c>
    </row>
    <row r="80" spans="1:12" ht="25.5">
      <c r="A80" s="137" t="s">
        <v>456</v>
      </c>
      <c r="B80" s="133">
        <v>2</v>
      </c>
      <c r="C80" s="115">
        <v>0</v>
      </c>
      <c r="D80" s="78">
        <v>0</v>
      </c>
      <c r="E80" s="115">
        <v>0</v>
      </c>
      <c r="F80" s="78">
        <v>0</v>
      </c>
      <c r="G80" s="115">
        <v>0</v>
      </c>
      <c r="H80" s="89">
        <v>0</v>
      </c>
      <c r="I80" s="115">
        <v>0</v>
      </c>
      <c r="J80" s="89">
        <v>0</v>
      </c>
      <c r="K80" s="115">
        <v>0</v>
      </c>
      <c r="L80" s="89">
        <v>0</v>
      </c>
    </row>
    <row r="81" spans="1:12" ht="25.5">
      <c r="A81" s="137" t="s">
        <v>457</v>
      </c>
      <c r="B81" s="133">
        <v>2</v>
      </c>
      <c r="C81" s="115">
        <v>0</v>
      </c>
      <c r="D81" s="78">
        <v>0</v>
      </c>
      <c r="E81" s="115">
        <v>0</v>
      </c>
      <c r="F81" s="78">
        <v>0</v>
      </c>
      <c r="G81" s="115">
        <v>0</v>
      </c>
      <c r="H81" s="89">
        <v>0</v>
      </c>
      <c r="I81" s="115">
        <v>0</v>
      </c>
      <c r="J81" s="89">
        <v>0</v>
      </c>
      <c r="K81" s="115">
        <v>0</v>
      </c>
      <c r="L81" s="89">
        <v>0</v>
      </c>
    </row>
    <row r="82" spans="1:12" ht="12.75">
      <c r="A82" s="137" t="s">
        <v>458</v>
      </c>
      <c r="B82" s="133">
        <v>1</v>
      </c>
      <c r="C82" s="115">
        <v>0</v>
      </c>
      <c r="D82" s="78">
        <v>0</v>
      </c>
      <c r="E82" s="115">
        <v>1</v>
      </c>
      <c r="F82" s="78">
        <v>1</v>
      </c>
      <c r="G82" s="115">
        <v>0</v>
      </c>
      <c r="H82" s="89">
        <v>0</v>
      </c>
      <c r="I82" s="115">
        <v>0</v>
      </c>
      <c r="J82" s="89">
        <v>0</v>
      </c>
      <c r="K82" s="115">
        <v>0</v>
      </c>
      <c r="L82" s="89">
        <v>0</v>
      </c>
    </row>
    <row r="83" spans="1:12" ht="12.75">
      <c r="A83" s="137" t="s">
        <v>459</v>
      </c>
      <c r="B83" s="133">
        <v>1</v>
      </c>
      <c r="C83" s="115">
        <v>0</v>
      </c>
      <c r="D83" s="78">
        <v>0</v>
      </c>
      <c r="E83" s="115">
        <v>0</v>
      </c>
      <c r="F83" s="78">
        <v>0</v>
      </c>
      <c r="G83" s="115">
        <v>0</v>
      </c>
      <c r="H83" s="89">
        <v>0</v>
      </c>
      <c r="I83" s="115">
        <v>0</v>
      </c>
      <c r="J83" s="89">
        <v>0</v>
      </c>
      <c r="K83" s="115">
        <v>0</v>
      </c>
      <c r="L83" s="89">
        <v>0</v>
      </c>
    </row>
    <row r="84" spans="1:12" ht="12.75">
      <c r="A84" s="137" t="s">
        <v>460</v>
      </c>
      <c r="B84" s="133">
        <v>1</v>
      </c>
      <c r="C84" s="115">
        <v>0</v>
      </c>
      <c r="D84" s="78">
        <v>0</v>
      </c>
      <c r="E84" s="115">
        <v>1</v>
      </c>
      <c r="F84" s="78">
        <v>1</v>
      </c>
      <c r="G84" s="115">
        <v>0</v>
      </c>
      <c r="H84" s="89">
        <v>0</v>
      </c>
      <c r="I84" s="115">
        <v>0</v>
      </c>
      <c r="J84" s="89">
        <v>0</v>
      </c>
      <c r="K84" s="115">
        <v>0</v>
      </c>
      <c r="L84" s="89">
        <v>0</v>
      </c>
    </row>
    <row r="85" spans="1:12" ht="25.5">
      <c r="A85" s="137" t="s">
        <v>461</v>
      </c>
      <c r="B85" s="133">
        <v>1</v>
      </c>
      <c r="C85" s="115">
        <v>0</v>
      </c>
      <c r="D85" s="78">
        <v>0</v>
      </c>
      <c r="E85" s="115">
        <v>1</v>
      </c>
      <c r="F85" s="78">
        <v>1</v>
      </c>
      <c r="G85" s="115">
        <v>0</v>
      </c>
      <c r="H85" s="89">
        <v>0</v>
      </c>
      <c r="I85" s="115">
        <v>0</v>
      </c>
      <c r="J85" s="89">
        <v>0</v>
      </c>
      <c r="K85" s="115">
        <v>0</v>
      </c>
      <c r="L85" s="89">
        <v>0</v>
      </c>
    </row>
    <row r="86" spans="1:12" ht="25.5">
      <c r="A86" s="137" t="s">
        <v>462</v>
      </c>
      <c r="B86" s="133">
        <v>1</v>
      </c>
      <c r="C86" s="115">
        <v>0</v>
      </c>
      <c r="D86" s="78">
        <v>0</v>
      </c>
      <c r="E86" s="115">
        <v>0</v>
      </c>
      <c r="F86" s="78">
        <v>1</v>
      </c>
      <c r="G86" s="115">
        <v>0</v>
      </c>
      <c r="H86" s="89">
        <v>0</v>
      </c>
      <c r="I86" s="115">
        <v>0</v>
      </c>
      <c r="J86" s="89">
        <v>0</v>
      </c>
      <c r="K86" s="115">
        <v>0</v>
      </c>
      <c r="L86" s="89">
        <v>0</v>
      </c>
    </row>
    <row r="87" spans="1:12" ht="25.5">
      <c r="A87" s="137" t="s">
        <v>463</v>
      </c>
      <c r="B87" s="133">
        <v>1</v>
      </c>
      <c r="C87" s="115">
        <v>0</v>
      </c>
      <c r="D87" s="78">
        <v>0</v>
      </c>
      <c r="E87" s="115">
        <v>0</v>
      </c>
      <c r="F87" s="78">
        <v>0</v>
      </c>
      <c r="G87" s="115">
        <v>0</v>
      </c>
      <c r="H87" s="89">
        <v>0</v>
      </c>
      <c r="I87" s="115">
        <v>0</v>
      </c>
      <c r="J87" s="89">
        <v>0</v>
      </c>
      <c r="K87" s="115">
        <v>0</v>
      </c>
      <c r="L87" s="89">
        <v>0</v>
      </c>
    </row>
    <row r="88" spans="1:12" ht="12.75">
      <c r="A88" s="137" t="s">
        <v>442</v>
      </c>
      <c r="B88" s="133">
        <v>2</v>
      </c>
      <c r="C88" s="115">
        <v>0</v>
      </c>
      <c r="D88" s="78">
        <v>0</v>
      </c>
      <c r="E88" s="115">
        <v>1</v>
      </c>
      <c r="F88" s="78">
        <v>1</v>
      </c>
      <c r="G88" s="115">
        <v>0</v>
      </c>
      <c r="H88" s="89">
        <v>0</v>
      </c>
      <c r="I88" s="115">
        <v>0</v>
      </c>
      <c r="J88" s="89">
        <v>0</v>
      </c>
      <c r="K88" s="115">
        <v>1</v>
      </c>
      <c r="L88" s="89">
        <v>0</v>
      </c>
    </row>
    <row r="89" spans="1:12" ht="15">
      <c r="A89" s="136" t="s">
        <v>464</v>
      </c>
      <c r="B89" s="133"/>
      <c r="C89" s="115"/>
      <c r="D89" s="78"/>
      <c r="E89" s="115"/>
      <c r="F89" s="78"/>
      <c r="G89" s="115"/>
      <c r="H89" s="89"/>
      <c r="I89" s="115"/>
      <c r="J89" s="89"/>
      <c r="K89" s="115"/>
      <c r="L89" s="89"/>
    </row>
    <row r="90" spans="1:12" ht="12.75">
      <c r="A90" s="137" t="s">
        <v>465</v>
      </c>
      <c r="B90" s="133">
        <v>1</v>
      </c>
      <c r="C90" s="115">
        <v>0</v>
      </c>
      <c r="D90" s="78">
        <v>0</v>
      </c>
      <c r="E90" s="115">
        <v>1</v>
      </c>
      <c r="F90" s="78">
        <v>0</v>
      </c>
      <c r="G90" s="115">
        <v>0</v>
      </c>
      <c r="H90" s="89">
        <v>1</v>
      </c>
      <c r="I90" s="115">
        <v>1</v>
      </c>
      <c r="J90" s="89">
        <v>0</v>
      </c>
      <c r="K90" s="115">
        <v>1</v>
      </c>
      <c r="L90" s="89">
        <v>0</v>
      </c>
    </row>
    <row r="91" spans="1:12" ht="12.75">
      <c r="A91" s="137" t="s">
        <v>440</v>
      </c>
      <c r="B91" s="133">
        <v>1</v>
      </c>
      <c r="C91" s="115">
        <v>0</v>
      </c>
      <c r="D91" s="78">
        <v>0</v>
      </c>
      <c r="E91" s="115">
        <v>0</v>
      </c>
      <c r="F91" s="78">
        <v>0</v>
      </c>
      <c r="G91" s="115">
        <v>0</v>
      </c>
      <c r="H91" s="89">
        <v>1</v>
      </c>
      <c r="I91" s="115">
        <v>1</v>
      </c>
      <c r="J91" s="89">
        <v>0</v>
      </c>
      <c r="K91" s="115">
        <v>1</v>
      </c>
      <c r="L91" s="89">
        <v>0</v>
      </c>
    </row>
    <row r="92" spans="1:12" ht="12.75">
      <c r="A92" s="137" t="s">
        <v>450</v>
      </c>
      <c r="B92" s="133">
        <v>1</v>
      </c>
      <c r="C92" s="115">
        <v>0</v>
      </c>
      <c r="D92" s="78">
        <v>0</v>
      </c>
      <c r="E92" s="115">
        <v>0</v>
      </c>
      <c r="F92" s="78">
        <v>0</v>
      </c>
      <c r="G92" s="115">
        <v>0</v>
      </c>
      <c r="H92" s="89">
        <v>1</v>
      </c>
      <c r="I92" s="115">
        <v>1</v>
      </c>
      <c r="J92" s="89">
        <v>0</v>
      </c>
      <c r="K92" s="115">
        <v>1</v>
      </c>
      <c r="L92" s="89">
        <v>0</v>
      </c>
    </row>
    <row r="93" spans="1:12" ht="12.75">
      <c r="A93" s="137" t="s">
        <v>441</v>
      </c>
      <c r="B93" s="133">
        <v>1</v>
      </c>
      <c r="C93" s="115">
        <v>0</v>
      </c>
      <c r="D93" s="78">
        <v>0</v>
      </c>
      <c r="E93" s="115">
        <v>0</v>
      </c>
      <c r="F93" s="78">
        <v>0</v>
      </c>
      <c r="G93" s="115">
        <v>0</v>
      </c>
      <c r="H93" s="89">
        <v>0</v>
      </c>
      <c r="I93" s="115">
        <v>1</v>
      </c>
      <c r="J93" s="89">
        <v>0</v>
      </c>
      <c r="K93" s="115">
        <v>0</v>
      </c>
      <c r="L93" s="89">
        <v>0</v>
      </c>
    </row>
    <row r="94" spans="1:12" ht="12.75">
      <c r="A94" s="137" t="s">
        <v>451</v>
      </c>
      <c r="B94" s="133">
        <v>1</v>
      </c>
      <c r="C94" s="115">
        <v>0</v>
      </c>
      <c r="D94" s="78">
        <v>0</v>
      </c>
      <c r="E94" s="115">
        <v>1</v>
      </c>
      <c r="F94" s="78">
        <v>0</v>
      </c>
      <c r="G94" s="115">
        <v>0</v>
      </c>
      <c r="H94" s="89">
        <v>0</v>
      </c>
      <c r="I94" s="115">
        <v>1</v>
      </c>
      <c r="J94" s="89">
        <v>0</v>
      </c>
      <c r="K94" s="115">
        <v>1</v>
      </c>
      <c r="L94" s="89">
        <v>0</v>
      </c>
    </row>
    <row r="95" spans="1:12" ht="12.75">
      <c r="A95" s="137" t="s">
        <v>452</v>
      </c>
      <c r="B95" s="133">
        <v>1</v>
      </c>
      <c r="C95" s="115">
        <v>0</v>
      </c>
      <c r="D95" s="78">
        <v>0</v>
      </c>
      <c r="E95" s="115">
        <v>1</v>
      </c>
      <c r="F95" s="78">
        <v>0</v>
      </c>
      <c r="G95" s="115">
        <v>0</v>
      </c>
      <c r="H95" s="89">
        <v>0</v>
      </c>
      <c r="I95" s="115">
        <v>1</v>
      </c>
      <c r="J95" s="89">
        <v>0</v>
      </c>
      <c r="K95" s="115">
        <v>1</v>
      </c>
      <c r="L95" s="89">
        <v>0</v>
      </c>
    </row>
    <row r="96" spans="1:12" ht="25.5">
      <c r="A96" s="137" t="s">
        <v>453</v>
      </c>
      <c r="B96" s="133">
        <v>1</v>
      </c>
      <c r="C96" s="115">
        <v>0</v>
      </c>
      <c r="D96" s="78">
        <v>0</v>
      </c>
      <c r="E96" s="115">
        <v>1</v>
      </c>
      <c r="F96" s="78">
        <v>0</v>
      </c>
      <c r="G96" s="115">
        <v>0</v>
      </c>
      <c r="H96" s="89">
        <v>0</v>
      </c>
      <c r="I96" s="115">
        <v>0</v>
      </c>
      <c r="J96" s="89">
        <v>0</v>
      </c>
      <c r="K96" s="115">
        <v>1</v>
      </c>
      <c r="L96" s="89">
        <v>0</v>
      </c>
    </row>
    <row r="97" spans="1:12" ht="25.5">
      <c r="A97" s="137" t="s">
        <v>466</v>
      </c>
      <c r="B97" s="133">
        <v>1</v>
      </c>
      <c r="C97" s="115">
        <v>0</v>
      </c>
      <c r="D97" s="78">
        <v>0</v>
      </c>
      <c r="E97" s="115">
        <v>0</v>
      </c>
      <c r="F97" s="78">
        <v>0</v>
      </c>
      <c r="G97" s="115">
        <v>0</v>
      </c>
      <c r="H97" s="89">
        <v>0</v>
      </c>
      <c r="I97" s="115">
        <v>0</v>
      </c>
      <c r="J97" s="89">
        <v>0</v>
      </c>
      <c r="K97" s="115">
        <v>1</v>
      </c>
      <c r="L97" s="89">
        <v>0</v>
      </c>
    </row>
    <row r="98" spans="1:12" ht="25.5">
      <c r="A98" s="137" t="s">
        <v>467</v>
      </c>
      <c r="B98" s="133">
        <v>2</v>
      </c>
      <c r="C98" s="115">
        <v>0</v>
      </c>
      <c r="D98" s="78">
        <v>0</v>
      </c>
      <c r="E98" s="115">
        <v>0</v>
      </c>
      <c r="F98" s="78">
        <v>0</v>
      </c>
      <c r="G98" s="115">
        <v>0</v>
      </c>
      <c r="H98" s="89">
        <v>0</v>
      </c>
      <c r="I98" s="115">
        <v>0</v>
      </c>
      <c r="J98" s="89">
        <v>0</v>
      </c>
      <c r="K98" s="115">
        <v>0</v>
      </c>
      <c r="L98" s="89">
        <v>0</v>
      </c>
    </row>
    <row r="99" spans="1:12" ht="25.5">
      <c r="A99" s="137" t="s">
        <v>468</v>
      </c>
      <c r="B99" s="133">
        <v>6</v>
      </c>
      <c r="C99" s="115">
        <v>0</v>
      </c>
      <c r="D99" s="78">
        <v>0</v>
      </c>
      <c r="E99" s="115">
        <v>0</v>
      </c>
      <c r="F99" s="78">
        <v>0</v>
      </c>
      <c r="G99" s="115">
        <v>0</v>
      </c>
      <c r="H99" s="89">
        <v>0</v>
      </c>
      <c r="I99" s="115">
        <v>0</v>
      </c>
      <c r="J99" s="89">
        <v>0</v>
      </c>
      <c r="K99" s="115">
        <v>0</v>
      </c>
      <c r="L99" s="89">
        <v>0</v>
      </c>
    </row>
    <row r="100" spans="1:12" ht="25.5">
      <c r="A100" s="137" t="s">
        <v>469</v>
      </c>
      <c r="B100" s="133">
        <v>6</v>
      </c>
      <c r="C100" s="115">
        <v>0</v>
      </c>
      <c r="D100" s="78">
        <v>0</v>
      </c>
      <c r="E100" s="115">
        <v>0</v>
      </c>
      <c r="F100" s="78">
        <v>0</v>
      </c>
      <c r="G100" s="115">
        <v>0</v>
      </c>
      <c r="H100" s="89">
        <v>0</v>
      </c>
      <c r="I100" s="115">
        <v>0</v>
      </c>
      <c r="J100" s="89">
        <v>0</v>
      </c>
      <c r="K100" s="115">
        <v>0</v>
      </c>
      <c r="L100" s="89">
        <v>0</v>
      </c>
    </row>
    <row r="101" spans="1:12" ht="25.5">
      <c r="A101" s="137" t="s">
        <v>470</v>
      </c>
      <c r="B101" s="133">
        <v>1</v>
      </c>
      <c r="C101" s="115">
        <v>0</v>
      </c>
      <c r="D101" s="78">
        <v>0</v>
      </c>
      <c r="E101" s="115">
        <v>0</v>
      </c>
      <c r="F101" s="78">
        <v>0</v>
      </c>
      <c r="G101" s="115">
        <v>0</v>
      </c>
      <c r="H101" s="89">
        <v>0</v>
      </c>
      <c r="I101" s="115">
        <v>0</v>
      </c>
      <c r="J101" s="89">
        <v>0</v>
      </c>
      <c r="K101" s="115">
        <v>0</v>
      </c>
      <c r="L101" s="89">
        <v>0</v>
      </c>
    </row>
    <row r="102" spans="1:12" ht="12.75">
      <c r="A102" s="137" t="s">
        <v>458</v>
      </c>
      <c r="B102" s="133">
        <v>1</v>
      </c>
      <c r="C102" s="115">
        <v>0</v>
      </c>
      <c r="D102" s="78">
        <v>0</v>
      </c>
      <c r="E102" s="115">
        <v>1</v>
      </c>
      <c r="F102" s="78">
        <v>0</v>
      </c>
      <c r="G102" s="115">
        <v>0</v>
      </c>
      <c r="H102" s="89">
        <v>0</v>
      </c>
      <c r="I102" s="115">
        <v>0</v>
      </c>
      <c r="J102" s="89">
        <v>0</v>
      </c>
      <c r="K102" s="115">
        <v>0</v>
      </c>
      <c r="L102" s="89">
        <v>0</v>
      </c>
    </row>
    <row r="103" spans="1:12" ht="12.75">
      <c r="A103" s="137" t="s">
        <v>459</v>
      </c>
      <c r="B103" s="133">
        <v>1</v>
      </c>
      <c r="C103" s="115">
        <v>0</v>
      </c>
      <c r="D103" s="78">
        <v>0</v>
      </c>
      <c r="E103" s="115">
        <v>0</v>
      </c>
      <c r="F103" s="78">
        <v>0</v>
      </c>
      <c r="G103" s="115">
        <v>0</v>
      </c>
      <c r="H103" s="89">
        <v>0</v>
      </c>
      <c r="I103" s="115">
        <v>0</v>
      </c>
      <c r="J103" s="89">
        <v>0</v>
      </c>
      <c r="K103" s="115">
        <v>0</v>
      </c>
      <c r="L103" s="89">
        <v>0</v>
      </c>
    </row>
    <row r="104" spans="1:12" ht="12.75">
      <c r="A104" s="137" t="s">
        <v>460</v>
      </c>
      <c r="B104" s="133">
        <v>1</v>
      </c>
      <c r="C104" s="115">
        <v>0</v>
      </c>
      <c r="D104" s="78">
        <v>0</v>
      </c>
      <c r="E104" s="115">
        <v>1</v>
      </c>
      <c r="F104" s="78">
        <v>0</v>
      </c>
      <c r="G104" s="115">
        <v>0</v>
      </c>
      <c r="H104" s="89">
        <v>0</v>
      </c>
      <c r="I104" s="115">
        <v>0</v>
      </c>
      <c r="J104" s="89">
        <v>0</v>
      </c>
      <c r="K104" s="115">
        <v>0</v>
      </c>
      <c r="L104" s="89">
        <v>0</v>
      </c>
    </row>
    <row r="105" spans="1:12" ht="25.5">
      <c r="A105" s="137" t="s">
        <v>461</v>
      </c>
      <c r="B105" s="133">
        <v>1</v>
      </c>
      <c r="C105" s="115">
        <v>0</v>
      </c>
      <c r="D105" s="78">
        <v>0</v>
      </c>
      <c r="E105" s="115">
        <v>1</v>
      </c>
      <c r="F105" s="78">
        <v>0</v>
      </c>
      <c r="G105" s="115">
        <v>0</v>
      </c>
      <c r="H105" s="89">
        <v>0</v>
      </c>
      <c r="I105" s="115">
        <v>0</v>
      </c>
      <c r="J105" s="89">
        <v>0</v>
      </c>
      <c r="K105" s="115">
        <v>0</v>
      </c>
      <c r="L105" s="89">
        <v>0</v>
      </c>
    </row>
    <row r="106" spans="1:12" ht="25.5">
      <c r="A106" s="137" t="s">
        <v>462</v>
      </c>
      <c r="B106" s="133">
        <v>1</v>
      </c>
      <c r="C106" s="115">
        <v>0</v>
      </c>
      <c r="D106" s="78">
        <v>0</v>
      </c>
      <c r="E106" s="115">
        <v>0</v>
      </c>
      <c r="F106" s="78">
        <v>0</v>
      </c>
      <c r="G106" s="115">
        <v>0</v>
      </c>
      <c r="H106" s="89">
        <v>0</v>
      </c>
      <c r="I106" s="115">
        <v>0</v>
      </c>
      <c r="J106" s="89">
        <v>0</v>
      </c>
      <c r="K106" s="115">
        <v>0</v>
      </c>
      <c r="L106" s="89">
        <v>0</v>
      </c>
    </row>
    <row r="107" spans="1:12" ht="25.5">
      <c r="A107" s="137" t="s">
        <v>463</v>
      </c>
      <c r="B107" s="133">
        <v>1</v>
      </c>
      <c r="C107" s="115">
        <v>0</v>
      </c>
      <c r="D107" s="78">
        <v>0</v>
      </c>
      <c r="E107" s="115">
        <v>0</v>
      </c>
      <c r="F107" s="78">
        <v>0</v>
      </c>
      <c r="G107" s="115">
        <v>0</v>
      </c>
      <c r="H107" s="89">
        <v>0</v>
      </c>
      <c r="I107" s="115">
        <v>0</v>
      </c>
      <c r="J107" s="89">
        <v>0</v>
      </c>
      <c r="K107" s="115">
        <v>0</v>
      </c>
      <c r="L107" s="89">
        <v>0</v>
      </c>
    </row>
    <row r="108" spans="1:12" ht="25.5">
      <c r="A108" s="137" t="s">
        <v>471</v>
      </c>
      <c r="B108" s="133">
        <v>1</v>
      </c>
      <c r="C108" s="115">
        <v>0</v>
      </c>
      <c r="D108" s="78">
        <v>0</v>
      </c>
      <c r="E108" s="115">
        <v>0</v>
      </c>
      <c r="F108" s="78">
        <v>0</v>
      </c>
      <c r="G108" s="115">
        <v>0</v>
      </c>
      <c r="H108" s="89">
        <v>0</v>
      </c>
      <c r="I108" s="115">
        <v>0</v>
      </c>
      <c r="J108" s="89">
        <v>0</v>
      </c>
      <c r="K108" s="115">
        <v>0</v>
      </c>
      <c r="L108" s="89">
        <v>0</v>
      </c>
    </row>
    <row r="109" spans="1:12" ht="12.75">
      <c r="A109" s="137" t="s">
        <v>442</v>
      </c>
      <c r="B109" s="133">
        <v>2</v>
      </c>
      <c r="C109" s="115">
        <v>0</v>
      </c>
      <c r="D109" s="78">
        <v>0</v>
      </c>
      <c r="E109" s="115">
        <v>1</v>
      </c>
      <c r="F109" s="78">
        <v>0</v>
      </c>
      <c r="G109" s="115">
        <v>0</v>
      </c>
      <c r="H109" s="89">
        <v>0</v>
      </c>
      <c r="I109" s="115">
        <v>0</v>
      </c>
      <c r="J109" s="89">
        <v>0</v>
      </c>
      <c r="K109" s="115">
        <v>1</v>
      </c>
      <c r="L109" s="89">
        <v>0</v>
      </c>
    </row>
    <row r="110" spans="1:12" ht="15">
      <c r="A110" s="136" t="s">
        <v>472</v>
      </c>
      <c r="B110" s="133"/>
      <c r="C110" s="115"/>
      <c r="D110" s="126"/>
      <c r="E110" s="127"/>
      <c r="F110" s="126"/>
      <c r="G110" s="127"/>
      <c r="H110" s="128"/>
      <c r="I110" s="127"/>
      <c r="J110" s="128"/>
      <c r="K110" s="115"/>
      <c r="L110" s="128"/>
    </row>
    <row r="111" spans="1:12" ht="15">
      <c r="A111" s="138" t="s">
        <v>473</v>
      </c>
      <c r="B111" s="133">
        <v>1</v>
      </c>
      <c r="C111" s="115">
        <v>0</v>
      </c>
      <c r="D111" s="126">
        <v>1</v>
      </c>
      <c r="E111" s="127">
        <v>1</v>
      </c>
      <c r="F111" s="126">
        <v>1</v>
      </c>
      <c r="G111" s="127">
        <v>0</v>
      </c>
      <c r="H111" s="128">
        <v>0</v>
      </c>
      <c r="I111" s="127">
        <v>1</v>
      </c>
      <c r="J111" s="128">
        <v>0</v>
      </c>
      <c r="K111" s="115">
        <v>1</v>
      </c>
      <c r="L111" s="128">
        <v>0</v>
      </c>
    </row>
    <row r="112" spans="1:12" ht="12.75">
      <c r="A112" s="137" t="s">
        <v>474</v>
      </c>
      <c r="B112" s="133">
        <v>1</v>
      </c>
      <c r="C112" s="115">
        <v>0</v>
      </c>
      <c r="D112" s="126">
        <v>1</v>
      </c>
      <c r="E112" s="127">
        <v>1</v>
      </c>
      <c r="F112" s="126">
        <v>1</v>
      </c>
      <c r="G112" s="127">
        <v>0</v>
      </c>
      <c r="H112" s="128">
        <v>0</v>
      </c>
      <c r="I112" s="127">
        <v>1</v>
      </c>
      <c r="J112" s="128">
        <v>0</v>
      </c>
      <c r="K112" s="115">
        <v>1</v>
      </c>
      <c r="L112" s="128">
        <v>0</v>
      </c>
    </row>
    <row r="113" spans="1:12" ht="12.75">
      <c r="A113" s="137" t="s">
        <v>475</v>
      </c>
      <c r="B113" s="133">
        <v>0.5</v>
      </c>
      <c r="C113" s="115">
        <v>0</v>
      </c>
      <c r="D113" s="78">
        <v>0</v>
      </c>
      <c r="E113" s="127">
        <v>1</v>
      </c>
      <c r="F113" s="126">
        <v>1</v>
      </c>
      <c r="G113" s="129">
        <v>0</v>
      </c>
      <c r="H113" s="130">
        <v>0</v>
      </c>
      <c r="I113" s="127">
        <v>1</v>
      </c>
      <c r="J113" s="128">
        <v>0</v>
      </c>
      <c r="K113" s="129">
        <v>0</v>
      </c>
      <c r="L113" s="128">
        <v>0</v>
      </c>
    </row>
    <row r="114" spans="1:12" ht="12.75">
      <c r="A114" s="137" t="s">
        <v>476</v>
      </c>
      <c r="B114" s="133">
        <v>0.5</v>
      </c>
      <c r="C114" s="115">
        <v>0</v>
      </c>
      <c r="D114" s="78">
        <v>0</v>
      </c>
      <c r="E114" s="127">
        <v>1</v>
      </c>
      <c r="F114" s="126">
        <v>1</v>
      </c>
      <c r="G114" s="129">
        <v>0</v>
      </c>
      <c r="H114" s="130">
        <v>0</v>
      </c>
      <c r="I114" s="127">
        <v>1</v>
      </c>
      <c r="J114" s="128">
        <v>0</v>
      </c>
      <c r="K114" s="131">
        <v>1</v>
      </c>
      <c r="L114" s="128">
        <v>0</v>
      </c>
    </row>
    <row r="115" spans="1:12" ht="12.75">
      <c r="A115" s="137" t="s">
        <v>477</v>
      </c>
      <c r="B115" s="133">
        <v>0.5</v>
      </c>
      <c r="C115" s="115">
        <v>0</v>
      </c>
      <c r="D115" s="78">
        <v>0</v>
      </c>
      <c r="E115" s="127">
        <v>1</v>
      </c>
      <c r="F115" s="126">
        <v>1</v>
      </c>
      <c r="G115" s="129">
        <v>0</v>
      </c>
      <c r="H115" s="130">
        <v>0</v>
      </c>
      <c r="I115" s="127">
        <v>1</v>
      </c>
      <c r="J115" s="128">
        <v>0</v>
      </c>
      <c r="K115" s="131">
        <v>1</v>
      </c>
      <c r="L115" s="128">
        <v>0</v>
      </c>
    </row>
    <row r="116" spans="1:12" ht="12.75">
      <c r="A116" s="137" t="s">
        <v>478</v>
      </c>
      <c r="B116" s="133">
        <v>0.5</v>
      </c>
      <c r="C116" s="115">
        <v>0</v>
      </c>
      <c r="D116" s="78">
        <v>0</v>
      </c>
      <c r="E116" s="127">
        <v>1</v>
      </c>
      <c r="F116" s="126">
        <v>1</v>
      </c>
      <c r="G116" s="129">
        <v>0</v>
      </c>
      <c r="H116" s="130">
        <v>0</v>
      </c>
      <c r="I116" s="127">
        <v>1</v>
      </c>
      <c r="J116" s="128">
        <v>0</v>
      </c>
      <c r="K116" s="131">
        <v>1</v>
      </c>
      <c r="L116" s="128">
        <v>0</v>
      </c>
    </row>
    <row r="117" spans="1:12" ht="12.75">
      <c r="A117" s="137" t="s">
        <v>479</v>
      </c>
      <c r="B117" s="133">
        <v>0.5</v>
      </c>
      <c r="C117" s="115">
        <v>0</v>
      </c>
      <c r="D117" s="78">
        <v>0</v>
      </c>
      <c r="E117" s="127">
        <v>1</v>
      </c>
      <c r="F117" s="126">
        <v>1</v>
      </c>
      <c r="G117" s="129">
        <v>0</v>
      </c>
      <c r="H117" s="130">
        <v>0</v>
      </c>
      <c r="I117" s="127">
        <v>1</v>
      </c>
      <c r="J117" s="128">
        <v>0</v>
      </c>
      <c r="K117" s="131">
        <v>1</v>
      </c>
      <c r="L117" s="128">
        <v>0</v>
      </c>
    </row>
    <row r="118" spans="1:12" ht="15">
      <c r="A118" s="136" t="s">
        <v>480</v>
      </c>
      <c r="B118" s="133"/>
      <c r="C118" s="115"/>
      <c r="D118" s="78"/>
      <c r="E118" s="115"/>
      <c r="F118" s="78"/>
      <c r="G118" s="115"/>
      <c r="H118" s="89"/>
      <c r="I118" s="115"/>
      <c r="J118" s="89"/>
      <c r="K118" s="115"/>
      <c r="L118" s="89"/>
    </row>
    <row r="119" spans="1:12" ht="15">
      <c r="A119" s="138" t="s">
        <v>481</v>
      </c>
      <c r="B119" s="133">
        <v>1</v>
      </c>
      <c r="C119" s="115">
        <v>0</v>
      </c>
      <c r="D119" s="78">
        <v>0</v>
      </c>
      <c r="E119" s="115">
        <v>1</v>
      </c>
      <c r="F119" s="78">
        <v>1</v>
      </c>
      <c r="G119" s="115">
        <v>0</v>
      </c>
      <c r="H119" s="89">
        <v>0</v>
      </c>
      <c r="I119" s="115">
        <v>1</v>
      </c>
      <c r="J119" s="89">
        <v>0</v>
      </c>
      <c r="K119" s="115">
        <v>1</v>
      </c>
      <c r="L119" s="89">
        <v>0</v>
      </c>
    </row>
    <row r="120" spans="1:12" ht="12.75">
      <c r="A120" s="137" t="s">
        <v>474</v>
      </c>
      <c r="B120" s="133">
        <v>1</v>
      </c>
      <c r="C120" s="115">
        <v>0</v>
      </c>
      <c r="D120" s="78">
        <v>0</v>
      </c>
      <c r="E120" s="115">
        <v>1</v>
      </c>
      <c r="F120" s="78">
        <v>1</v>
      </c>
      <c r="G120" s="115">
        <v>0</v>
      </c>
      <c r="H120" s="89">
        <v>0</v>
      </c>
      <c r="I120" s="115">
        <v>1</v>
      </c>
      <c r="J120" s="89">
        <v>0</v>
      </c>
      <c r="K120" s="115">
        <v>1</v>
      </c>
      <c r="L120" s="89">
        <v>0</v>
      </c>
    </row>
    <row r="121" spans="1:12" ht="12.75">
      <c r="A121" s="137" t="s">
        <v>476</v>
      </c>
      <c r="B121" s="133">
        <v>0.5</v>
      </c>
      <c r="C121" s="115">
        <v>0</v>
      </c>
      <c r="D121" s="78">
        <v>0</v>
      </c>
      <c r="E121" s="115">
        <v>1</v>
      </c>
      <c r="F121" s="78">
        <v>0</v>
      </c>
      <c r="G121" s="115">
        <v>0</v>
      </c>
      <c r="H121" s="89">
        <v>0</v>
      </c>
      <c r="I121" s="115">
        <v>1</v>
      </c>
      <c r="J121" s="89">
        <v>0</v>
      </c>
      <c r="K121" s="115">
        <v>1</v>
      </c>
      <c r="L121" s="89">
        <v>0</v>
      </c>
    </row>
    <row r="122" spans="1:12" ht="12.75">
      <c r="A122" s="137" t="s">
        <v>477</v>
      </c>
      <c r="B122" s="133">
        <v>0.5</v>
      </c>
      <c r="C122" s="115">
        <v>0</v>
      </c>
      <c r="D122" s="78">
        <v>0</v>
      </c>
      <c r="E122" s="115">
        <v>1</v>
      </c>
      <c r="F122" s="78">
        <v>0</v>
      </c>
      <c r="G122" s="115">
        <v>0</v>
      </c>
      <c r="H122" s="89">
        <v>0</v>
      </c>
      <c r="I122" s="115">
        <v>1</v>
      </c>
      <c r="J122" s="89">
        <v>0</v>
      </c>
      <c r="K122" s="115">
        <v>1</v>
      </c>
      <c r="L122" s="89">
        <v>0</v>
      </c>
    </row>
    <row r="123" spans="1:12" ht="12.75">
      <c r="A123" s="137" t="s">
        <v>482</v>
      </c>
      <c r="B123" s="133">
        <v>3</v>
      </c>
      <c r="C123" s="115">
        <v>0</v>
      </c>
      <c r="D123" s="78">
        <v>0</v>
      </c>
      <c r="E123" s="115">
        <v>1</v>
      </c>
      <c r="F123" s="78">
        <v>0</v>
      </c>
      <c r="G123" s="115">
        <v>0</v>
      </c>
      <c r="H123" s="89">
        <v>0</v>
      </c>
      <c r="I123" s="115">
        <v>0</v>
      </c>
      <c r="J123" s="89">
        <v>0</v>
      </c>
      <c r="K123" s="115">
        <v>0</v>
      </c>
      <c r="L123" s="89">
        <v>0</v>
      </c>
    </row>
    <row r="124" spans="1:12" ht="30">
      <c r="A124" s="136" t="s">
        <v>483</v>
      </c>
      <c r="B124" s="133"/>
      <c r="C124" s="115"/>
      <c r="D124" s="78"/>
      <c r="E124" s="115"/>
      <c r="F124" s="78"/>
      <c r="G124" s="115"/>
      <c r="H124" s="89"/>
      <c r="I124" s="115"/>
      <c r="J124" s="89"/>
      <c r="K124" s="115"/>
      <c r="L124" s="89"/>
    </row>
    <row r="125" spans="1:12" ht="30">
      <c r="A125" s="138" t="s">
        <v>484</v>
      </c>
      <c r="B125" s="133">
        <v>1</v>
      </c>
      <c r="C125" s="115">
        <v>0</v>
      </c>
      <c r="D125" s="78">
        <v>0</v>
      </c>
      <c r="E125" s="115">
        <v>1</v>
      </c>
      <c r="F125" s="78">
        <v>1</v>
      </c>
      <c r="G125" s="115">
        <v>0</v>
      </c>
      <c r="H125" s="89">
        <v>0</v>
      </c>
      <c r="I125" s="115">
        <v>1</v>
      </c>
      <c r="J125" s="89">
        <v>0</v>
      </c>
      <c r="K125" s="115">
        <v>1</v>
      </c>
      <c r="L125" s="89">
        <v>1</v>
      </c>
    </row>
    <row r="126" spans="1:12" ht="12.75">
      <c r="A126" s="137" t="s">
        <v>474</v>
      </c>
      <c r="B126" s="133">
        <v>1</v>
      </c>
      <c r="C126" s="115">
        <v>0</v>
      </c>
      <c r="D126" s="78">
        <v>0</v>
      </c>
      <c r="E126" s="115">
        <v>1</v>
      </c>
      <c r="F126" s="78">
        <v>1</v>
      </c>
      <c r="G126" s="115">
        <v>0</v>
      </c>
      <c r="H126" s="89">
        <v>0</v>
      </c>
      <c r="I126" s="115">
        <v>1</v>
      </c>
      <c r="J126" s="89">
        <v>0</v>
      </c>
      <c r="K126" s="115">
        <v>1</v>
      </c>
      <c r="L126" s="89">
        <v>1</v>
      </c>
    </row>
    <row r="127" spans="1:12" ht="12.75">
      <c r="A127" s="137" t="s">
        <v>485</v>
      </c>
      <c r="B127" s="133">
        <v>0.5</v>
      </c>
      <c r="C127" s="115">
        <v>0</v>
      </c>
      <c r="D127" s="78">
        <v>0</v>
      </c>
      <c r="E127" s="115">
        <v>1</v>
      </c>
      <c r="F127" s="78">
        <v>1</v>
      </c>
      <c r="G127" s="115">
        <v>0</v>
      </c>
      <c r="H127" s="89">
        <v>0</v>
      </c>
      <c r="I127" s="115">
        <v>1</v>
      </c>
      <c r="J127" s="89">
        <v>0</v>
      </c>
      <c r="K127" s="115">
        <v>1</v>
      </c>
      <c r="L127" s="89">
        <v>1</v>
      </c>
    </row>
    <row r="129" spans="1:12" ht="69">
      <c r="A129" s="78"/>
      <c r="B129" s="111" t="s">
        <v>392</v>
      </c>
      <c r="C129" s="112" t="s">
        <v>393</v>
      </c>
      <c r="D129" s="111" t="s">
        <v>394</v>
      </c>
      <c r="E129" s="112" t="s">
        <v>395</v>
      </c>
      <c r="F129" s="111" t="s">
        <v>396</v>
      </c>
      <c r="G129" s="112" t="s">
        <v>397</v>
      </c>
      <c r="H129" s="113" t="s">
        <v>398</v>
      </c>
      <c r="I129" s="112" t="s">
        <v>399</v>
      </c>
      <c r="J129" s="113" t="s">
        <v>400</v>
      </c>
      <c r="K129" s="112" t="s">
        <v>401</v>
      </c>
      <c r="L129" s="113" t="s">
        <v>402</v>
      </c>
    </row>
    <row r="130" spans="1:12" ht="15">
      <c r="A130" s="145" t="s">
        <v>526</v>
      </c>
      <c r="B130" s="146" t="s">
        <v>403</v>
      </c>
      <c r="C130" s="115"/>
      <c r="D130" s="78"/>
      <c r="E130" s="115"/>
      <c r="F130" s="78"/>
      <c r="G130" s="115"/>
      <c r="H130" s="89"/>
      <c r="I130" s="115"/>
      <c r="J130" s="89"/>
      <c r="K130" s="115"/>
      <c r="L130" s="89"/>
    </row>
    <row r="131" spans="1:12" ht="15.75">
      <c r="A131" s="147"/>
      <c r="B131" s="147">
        <f>SUM(B132:B171)</f>
        <v>55</v>
      </c>
      <c r="C131" s="139">
        <f aca="true" t="shared" si="2" ref="C131:L131">SUMPRODUCT(C132:C171,$B$132:$B$171)</f>
        <v>43</v>
      </c>
      <c r="D131" s="140">
        <f t="shared" si="2"/>
        <v>38</v>
      </c>
      <c r="E131" s="139">
        <f t="shared" si="2"/>
        <v>39</v>
      </c>
      <c r="F131" s="140">
        <f t="shared" si="2"/>
        <v>51</v>
      </c>
      <c r="G131" s="139">
        <f t="shared" si="2"/>
        <v>30</v>
      </c>
      <c r="H131" s="140">
        <f t="shared" si="2"/>
        <v>33</v>
      </c>
      <c r="I131" s="139">
        <f t="shared" si="2"/>
        <v>46</v>
      </c>
      <c r="J131" s="140">
        <f t="shared" si="2"/>
        <v>42</v>
      </c>
      <c r="K131" s="139">
        <f t="shared" si="2"/>
        <v>0</v>
      </c>
      <c r="L131" s="140">
        <f t="shared" si="2"/>
        <v>34</v>
      </c>
    </row>
    <row r="132" spans="1:12" ht="15">
      <c r="A132" s="148" t="s">
        <v>487</v>
      </c>
      <c r="B132" s="146"/>
      <c r="C132" s="115"/>
      <c r="D132" s="78"/>
      <c r="E132" s="115"/>
      <c r="F132" s="78"/>
      <c r="G132" s="115"/>
      <c r="H132" s="89"/>
      <c r="I132" s="115"/>
      <c r="J132" s="89"/>
      <c r="K132" s="115"/>
      <c r="L132" s="89"/>
    </row>
    <row r="133" spans="1:12" ht="15">
      <c r="A133" s="149" t="s">
        <v>488</v>
      </c>
      <c r="B133" s="146">
        <v>3</v>
      </c>
      <c r="C133" s="141">
        <v>1</v>
      </c>
      <c r="D133" s="142">
        <v>1</v>
      </c>
      <c r="E133" s="141">
        <v>1</v>
      </c>
      <c r="F133" s="142">
        <v>1</v>
      </c>
      <c r="G133" s="141">
        <v>1</v>
      </c>
      <c r="H133" s="143">
        <v>1</v>
      </c>
      <c r="I133" s="141">
        <v>1</v>
      </c>
      <c r="J133" s="143">
        <v>1</v>
      </c>
      <c r="K133" s="141">
        <v>0</v>
      </c>
      <c r="L133" s="143">
        <v>1</v>
      </c>
    </row>
    <row r="134" spans="1:12" ht="15">
      <c r="A134" s="149" t="s">
        <v>489</v>
      </c>
      <c r="B134" s="146">
        <v>1</v>
      </c>
      <c r="C134" s="141">
        <v>1</v>
      </c>
      <c r="D134" s="142">
        <v>1</v>
      </c>
      <c r="E134" s="141">
        <v>1</v>
      </c>
      <c r="F134" s="142">
        <v>1</v>
      </c>
      <c r="G134" s="141">
        <v>1</v>
      </c>
      <c r="H134" s="143">
        <v>1</v>
      </c>
      <c r="I134" s="141">
        <v>1</v>
      </c>
      <c r="J134" s="143">
        <v>1</v>
      </c>
      <c r="K134" s="141">
        <v>0</v>
      </c>
      <c r="L134" s="143">
        <v>1</v>
      </c>
    </row>
    <row r="135" spans="1:12" ht="15">
      <c r="A135" s="149" t="s">
        <v>490</v>
      </c>
      <c r="B135" s="146">
        <v>3</v>
      </c>
      <c r="C135" s="141">
        <v>1</v>
      </c>
      <c r="D135" s="142">
        <v>1</v>
      </c>
      <c r="E135" s="141">
        <v>1</v>
      </c>
      <c r="F135" s="142">
        <v>1</v>
      </c>
      <c r="G135" s="141">
        <v>1</v>
      </c>
      <c r="H135" s="143">
        <v>1</v>
      </c>
      <c r="I135" s="141">
        <v>1</v>
      </c>
      <c r="J135" s="143">
        <v>1</v>
      </c>
      <c r="K135" s="141">
        <v>0</v>
      </c>
      <c r="L135" s="143">
        <v>1</v>
      </c>
    </row>
    <row r="136" spans="1:12" ht="26.25">
      <c r="A136" s="149" t="s">
        <v>491</v>
      </c>
      <c r="B136" s="146">
        <v>2</v>
      </c>
      <c r="C136" s="141">
        <v>1</v>
      </c>
      <c r="D136" s="142">
        <v>1</v>
      </c>
      <c r="E136" s="141">
        <v>1</v>
      </c>
      <c r="F136" s="142">
        <v>1</v>
      </c>
      <c r="G136" s="141">
        <v>1</v>
      </c>
      <c r="H136" s="143">
        <v>1</v>
      </c>
      <c r="I136" s="141">
        <v>1</v>
      </c>
      <c r="J136" s="143">
        <v>1</v>
      </c>
      <c r="K136" s="141">
        <v>0</v>
      </c>
      <c r="L136" s="143">
        <v>1</v>
      </c>
    </row>
    <row r="137" spans="1:12" ht="15">
      <c r="A137" s="149" t="s">
        <v>492</v>
      </c>
      <c r="B137" s="146">
        <v>1</v>
      </c>
      <c r="C137" s="141">
        <v>1</v>
      </c>
      <c r="D137" s="142">
        <v>1</v>
      </c>
      <c r="E137" s="141">
        <v>1</v>
      </c>
      <c r="F137" s="142">
        <v>1</v>
      </c>
      <c r="G137" s="141">
        <v>1</v>
      </c>
      <c r="H137" s="143">
        <v>1</v>
      </c>
      <c r="I137" s="141">
        <v>1</v>
      </c>
      <c r="J137" s="143">
        <v>1</v>
      </c>
      <c r="K137" s="141">
        <v>0</v>
      </c>
      <c r="L137" s="143">
        <v>1</v>
      </c>
    </row>
    <row r="138" spans="1:12" ht="15">
      <c r="A138" s="149" t="s">
        <v>493</v>
      </c>
      <c r="B138" s="146">
        <v>1</v>
      </c>
      <c r="C138" s="141">
        <v>1</v>
      </c>
      <c r="D138" s="142">
        <v>1</v>
      </c>
      <c r="E138" s="141">
        <v>1</v>
      </c>
      <c r="F138" s="142">
        <v>1</v>
      </c>
      <c r="G138" s="141">
        <v>1</v>
      </c>
      <c r="H138" s="143">
        <v>1</v>
      </c>
      <c r="I138" s="141">
        <v>1</v>
      </c>
      <c r="J138" s="143">
        <v>1</v>
      </c>
      <c r="K138" s="141">
        <v>0</v>
      </c>
      <c r="L138" s="143">
        <v>1</v>
      </c>
    </row>
    <row r="139" spans="1:12" ht="15">
      <c r="A139" s="149" t="s">
        <v>494</v>
      </c>
      <c r="B139" s="146">
        <v>1</v>
      </c>
      <c r="C139" s="141">
        <v>1</v>
      </c>
      <c r="D139" s="142">
        <v>1</v>
      </c>
      <c r="E139" s="141">
        <v>1</v>
      </c>
      <c r="F139" s="142">
        <v>1</v>
      </c>
      <c r="G139" s="141">
        <v>1</v>
      </c>
      <c r="H139" s="143">
        <v>1</v>
      </c>
      <c r="I139" s="141">
        <v>1</v>
      </c>
      <c r="J139" s="143">
        <v>1</v>
      </c>
      <c r="K139" s="141">
        <v>0</v>
      </c>
      <c r="L139" s="143">
        <v>1</v>
      </c>
    </row>
    <row r="140" spans="1:12" ht="15">
      <c r="A140" s="149" t="s">
        <v>495</v>
      </c>
      <c r="B140" s="146">
        <v>1</v>
      </c>
      <c r="C140" s="141">
        <v>1</v>
      </c>
      <c r="D140" s="142">
        <v>1</v>
      </c>
      <c r="E140" s="141">
        <v>1</v>
      </c>
      <c r="F140" s="142">
        <v>1</v>
      </c>
      <c r="G140" s="141">
        <v>1</v>
      </c>
      <c r="H140" s="143">
        <v>1</v>
      </c>
      <c r="I140" s="141">
        <v>1</v>
      </c>
      <c r="J140" s="143">
        <v>1</v>
      </c>
      <c r="K140" s="141">
        <v>0</v>
      </c>
      <c r="L140" s="143">
        <v>1</v>
      </c>
    </row>
    <row r="141" spans="1:12" ht="15">
      <c r="A141" s="149" t="s">
        <v>496</v>
      </c>
      <c r="B141" s="146">
        <v>1</v>
      </c>
      <c r="C141" s="141">
        <v>1</v>
      </c>
      <c r="D141" s="142">
        <v>1</v>
      </c>
      <c r="E141" s="141">
        <v>1</v>
      </c>
      <c r="F141" s="142">
        <v>1</v>
      </c>
      <c r="G141" s="141">
        <v>1</v>
      </c>
      <c r="H141" s="143">
        <v>1</v>
      </c>
      <c r="I141" s="141">
        <v>1</v>
      </c>
      <c r="J141" s="143">
        <v>1</v>
      </c>
      <c r="K141" s="141">
        <v>0</v>
      </c>
      <c r="L141" s="143">
        <v>1</v>
      </c>
    </row>
    <row r="142" spans="1:12" ht="15">
      <c r="A142" s="149" t="s">
        <v>497</v>
      </c>
      <c r="B142" s="146">
        <v>1</v>
      </c>
      <c r="C142" s="141">
        <v>1</v>
      </c>
      <c r="D142" s="142">
        <v>1</v>
      </c>
      <c r="E142" s="141">
        <v>1</v>
      </c>
      <c r="F142" s="142">
        <v>1</v>
      </c>
      <c r="G142" s="141">
        <v>1</v>
      </c>
      <c r="H142" s="143">
        <v>1</v>
      </c>
      <c r="I142" s="141">
        <v>1</v>
      </c>
      <c r="J142" s="143">
        <v>1</v>
      </c>
      <c r="K142" s="141">
        <v>0</v>
      </c>
      <c r="L142" s="143">
        <v>1</v>
      </c>
    </row>
    <row r="143" spans="1:12" ht="15">
      <c r="A143" s="149" t="s">
        <v>498</v>
      </c>
      <c r="B143" s="146">
        <v>1</v>
      </c>
      <c r="C143" s="141">
        <v>0</v>
      </c>
      <c r="D143" s="144">
        <v>1</v>
      </c>
      <c r="E143" s="141">
        <v>1</v>
      </c>
      <c r="F143" s="142">
        <v>1</v>
      </c>
      <c r="G143" s="141">
        <v>0</v>
      </c>
      <c r="H143" s="143">
        <v>0</v>
      </c>
      <c r="I143" s="141">
        <v>1</v>
      </c>
      <c r="J143" s="143">
        <v>0</v>
      </c>
      <c r="K143" s="141">
        <v>0</v>
      </c>
      <c r="L143" s="143">
        <v>1</v>
      </c>
    </row>
    <row r="144" spans="1:12" ht="15">
      <c r="A144" s="149" t="s">
        <v>499</v>
      </c>
      <c r="B144" s="146">
        <v>1</v>
      </c>
      <c r="C144" s="141">
        <v>0</v>
      </c>
      <c r="D144" s="144">
        <v>1</v>
      </c>
      <c r="E144" s="141">
        <v>1</v>
      </c>
      <c r="F144" s="142">
        <v>1</v>
      </c>
      <c r="G144" s="141">
        <v>0</v>
      </c>
      <c r="H144" s="143">
        <v>0</v>
      </c>
      <c r="I144" s="141">
        <v>1</v>
      </c>
      <c r="J144" s="143">
        <v>0</v>
      </c>
      <c r="K144" s="141">
        <v>0</v>
      </c>
      <c r="L144" s="143">
        <v>1</v>
      </c>
    </row>
    <row r="145" spans="1:12" ht="15">
      <c r="A145" s="149" t="s">
        <v>500</v>
      </c>
      <c r="B145" s="146">
        <v>1</v>
      </c>
      <c r="C145" s="141">
        <v>0</v>
      </c>
      <c r="D145" s="144">
        <v>1</v>
      </c>
      <c r="E145" s="141">
        <v>1</v>
      </c>
      <c r="F145" s="142">
        <v>1</v>
      </c>
      <c r="G145" s="141">
        <v>0</v>
      </c>
      <c r="H145" s="143">
        <v>0</v>
      </c>
      <c r="I145" s="141">
        <v>1</v>
      </c>
      <c r="J145" s="143">
        <v>1</v>
      </c>
      <c r="K145" s="141">
        <v>0</v>
      </c>
      <c r="L145" s="143">
        <v>1</v>
      </c>
    </row>
    <row r="146" spans="1:12" ht="15">
      <c r="A146" s="149" t="s">
        <v>501</v>
      </c>
      <c r="B146" s="146">
        <v>1</v>
      </c>
      <c r="C146" s="141">
        <v>1</v>
      </c>
      <c r="D146" s="142">
        <v>1</v>
      </c>
      <c r="E146" s="141">
        <v>1</v>
      </c>
      <c r="F146" s="142">
        <v>1</v>
      </c>
      <c r="G146" s="141">
        <v>1</v>
      </c>
      <c r="H146" s="143">
        <v>1</v>
      </c>
      <c r="I146" s="141">
        <v>1</v>
      </c>
      <c r="J146" s="143">
        <v>1</v>
      </c>
      <c r="K146" s="141">
        <v>0</v>
      </c>
      <c r="L146" s="143">
        <v>1</v>
      </c>
    </row>
    <row r="147" spans="1:12" ht="15">
      <c r="A147" s="149" t="s">
        <v>502</v>
      </c>
      <c r="B147" s="146">
        <v>1</v>
      </c>
      <c r="C147" s="141">
        <v>1</v>
      </c>
      <c r="D147" s="142">
        <v>1</v>
      </c>
      <c r="E147" s="141">
        <v>1</v>
      </c>
      <c r="F147" s="142">
        <v>1</v>
      </c>
      <c r="G147" s="141">
        <v>1</v>
      </c>
      <c r="H147" s="143">
        <v>1</v>
      </c>
      <c r="I147" s="141">
        <v>1</v>
      </c>
      <c r="J147" s="143">
        <v>1</v>
      </c>
      <c r="K147" s="141">
        <v>0</v>
      </c>
      <c r="L147" s="143">
        <v>1</v>
      </c>
    </row>
    <row r="148" spans="1:12" ht="15">
      <c r="A148" s="149" t="s">
        <v>503</v>
      </c>
      <c r="B148" s="146">
        <v>1</v>
      </c>
      <c r="C148" s="141">
        <v>0</v>
      </c>
      <c r="D148" s="142">
        <v>0</v>
      </c>
      <c r="E148" s="141">
        <v>1</v>
      </c>
      <c r="F148" s="142">
        <v>0</v>
      </c>
      <c r="G148" s="141">
        <v>1</v>
      </c>
      <c r="H148" s="143">
        <v>1</v>
      </c>
      <c r="I148" s="141">
        <v>1</v>
      </c>
      <c r="J148" s="143">
        <v>1</v>
      </c>
      <c r="K148" s="141">
        <v>0</v>
      </c>
      <c r="L148" s="143">
        <v>1</v>
      </c>
    </row>
    <row r="149" spans="1:12" ht="15">
      <c r="A149" s="149"/>
      <c r="B149" s="146"/>
      <c r="C149" s="141"/>
      <c r="D149" s="142"/>
      <c r="E149" s="141"/>
      <c r="F149" s="142"/>
      <c r="G149" s="141"/>
      <c r="H149" s="143"/>
      <c r="I149" s="141"/>
      <c r="J149" s="143"/>
      <c r="K149" s="141"/>
      <c r="L149" s="143"/>
    </row>
    <row r="150" spans="1:12" ht="30">
      <c r="A150" s="148" t="s">
        <v>504</v>
      </c>
      <c r="B150" s="146"/>
      <c r="C150" s="141"/>
      <c r="D150" s="142"/>
      <c r="E150" s="141"/>
      <c r="F150" s="142"/>
      <c r="G150" s="141"/>
      <c r="H150" s="143"/>
      <c r="I150" s="141"/>
      <c r="J150" s="143"/>
      <c r="K150" s="141"/>
      <c r="L150" s="143"/>
    </row>
    <row r="151" spans="1:12" ht="15">
      <c r="A151" s="149" t="s">
        <v>505</v>
      </c>
      <c r="B151" s="146">
        <v>2</v>
      </c>
      <c r="C151" s="141">
        <v>1</v>
      </c>
      <c r="D151" s="142">
        <v>1</v>
      </c>
      <c r="E151" s="141">
        <v>1</v>
      </c>
      <c r="F151" s="142">
        <v>1</v>
      </c>
      <c r="G151" s="141">
        <v>1</v>
      </c>
      <c r="H151" s="143">
        <v>1</v>
      </c>
      <c r="I151" s="141">
        <v>1</v>
      </c>
      <c r="J151" s="143">
        <v>1</v>
      </c>
      <c r="K151" s="141">
        <v>0</v>
      </c>
      <c r="L151" s="143">
        <v>0</v>
      </c>
    </row>
    <row r="152" spans="1:12" ht="15">
      <c r="A152" s="149" t="s">
        <v>506</v>
      </c>
      <c r="B152" s="146">
        <v>1</v>
      </c>
      <c r="C152" s="141">
        <v>1</v>
      </c>
      <c r="D152" s="142">
        <v>1</v>
      </c>
      <c r="E152" s="141">
        <v>1</v>
      </c>
      <c r="F152" s="142">
        <v>1</v>
      </c>
      <c r="G152" s="141">
        <v>1</v>
      </c>
      <c r="H152" s="143">
        <v>1</v>
      </c>
      <c r="I152" s="141">
        <v>1</v>
      </c>
      <c r="J152" s="143">
        <v>1</v>
      </c>
      <c r="K152" s="141">
        <v>0</v>
      </c>
      <c r="L152" s="143">
        <v>0</v>
      </c>
    </row>
    <row r="153" spans="1:12" ht="15">
      <c r="A153" s="149" t="s">
        <v>507</v>
      </c>
      <c r="B153" s="146">
        <v>1</v>
      </c>
      <c r="C153" s="141">
        <v>1</v>
      </c>
      <c r="D153" s="142">
        <v>1</v>
      </c>
      <c r="E153" s="141">
        <v>1</v>
      </c>
      <c r="F153" s="142">
        <v>1</v>
      </c>
      <c r="G153" s="141">
        <v>1</v>
      </c>
      <c r="H153" s="143">
        <v>1</v>
      </c>
      <c r="I153" s="141">
        <v>1</v>
      </c>
      <c r="J153" s="143">
        <v>1</v>
      </c>
      <c r="K153" s="141">
        <v>0</v>
      </c>
      <c r="L153" s="143">
        <v>0</v>
      </c>
    </row>
    <row r="154" spans="1:12" ht="15">
      <c r="A154" s="149" t="s">
        <v>508</v>
      </c>
      <c r="B154" s="146">
        <v>2</v>
      </c>
      <c r="C154" s="141">
        <v>1</v>
      </c>
      <c r="D154" s="142">
        <v>1</v>
      </c>
      <c r="E154" s="141">
        <v>1</v>
      </c>
      <c r="F154" s="142">
        <v>2</v>
      </c>
      <c r="G154" s="141">
        <v>1</v>
      </c>
      <c r="H154" s="143">
        <v>1</v>
      </c>
      <c r="I154" s="141">
        <v>1</v>
      </c>
      <c r="J154" s="143">
        <v>1</v>
      </c>
      <c r="K154" s="141">
        <v>0</v>
      </c>
      <c r="L154" s="143">
        <v>0</v>
      </c>
    </row>
    <row r="155" spans="1:12" ht="15">
      <c r="A155" s="149" t="s">
        <v>509</v>
      </c>
      <c r="B155" s="146">
        <v>1</v>
      </c>
      <c r="C155" s="141">
        <v>1</v>
      </c>
      <c r="D155" s="142">
        <v>1</v>
      </c>
      <c r="E155" s="141">
        <v>1</v>
      </c>
      <c r="F155" s="142">
        <v>1</v>
      </c>
      <c r="G155" s="141">
        <v>1</v>
      </c>
      <c r="H155" s="143">
        <v>1</v>
      </c>
      <c r="I155" s="141">
        <v>1</v>
      </c>
      <c r="J155" s="143">
        <v>1</v>
      </c>
      <c r="K155" s="141">
        <v>0</v>
      </c>
      <c r="L155" s="143">
        <v>0</v>
      </c>
    </row>
    <row r="156" spans="1:12" ht="15">
      <c r="A156" s="149" t="s">
        <v>510</v>
      </c>
      <c r="B156" s="146">
        <v>1</v>
      </c>
      <c r="C156" s="141">
        <v>1</v>
      </c>
      <c r="D156" s="142">
        <v>1</v>
      </c>
      <c r="E156" s="141">
        <v>1</v>
      </c>
      <c r="F156" s="142">
        <v>1</v>
      </c>
      <c r="G156" s="141">
        <v>1</v>
      </c>
      <c r="H156" s="143">
        <v>1</v>
      </c>
      <c r="I156" s="141">
        <v>1</v>
      </c>
      <c r="J156" s="143">
        <v>1</v>
      </c>
      <c r="K156" s="141">
        <v>0</v>
      </c>
      <c r="L156" s="143">
        <v>0</v>
      </c>
    </row>
    <row r="157" spans="1:12" ht="15">
      <c r="A157" s="149" t="s">
        <v>511</v>
      </c>
      <c r="B157" s="146">
        <v>2</v>
      </c>
      <c r="C157" s="141">
        <v>1</v>
      </c>
      <c r="D157" s="142">
        <v>0</v>
      </c>
      <c r="E157" s="141">
        <v>0</v>
      </c>
      <c r="F157" s="142">
        <v>1</v>
      </c>
      <c r="G157" s="141">
        <v>0</v>
      </c>
      <c r="H157" s="143">
        <v>1</v>
      </c>
      <c r="I157" s="141">
        <v>0</v>
      </c>
      <c r="J157" s="143">
        <v>1</v>
      </c>
      <c r="K157" s="141">
        <v>0</v>
      </c>
      <c r="L157" s="143">
        <v>0</v>
      </c>
    </row>
    <row r="158" spans="1:12" ht="15">
      <c r="A158" s="149" t="s">
        <v>512</v>
      </c>
      <c r="B158" s="146">
        <v>1</v>
      </c>
      <c r="C158" s="141">
        <v>1</v>
      </c>
      <c r="D158" s="142">
        <v>0</v>
      </c>
      <c r="E158" s="141">
        <v>0</v>
      </c>
      <c r="F158" s="142">
        <v>1</v>
      </c>
      <c r="G158" s="141">
        <v>0</v>
      </c>
      <c r="H158" s="143">
        <v>1</v>
      </c>
      <c r="I158" s="141">
        <v>0</v>
      </c>
      <c r="J158" s="143">
        <v>1</v>
      </c>
      <c r="K158" s="141">
        <v>0</v>
      </c>
      <c r="L158" s="143">
        <v>0</v>
      </c>
    </row>
    <row r="159" spans="1:12" ht="15">
      <c r="A159" s="149" t="s">
        <v>513</v>
      </c>
      <c r="B159" s="146">
        <v>1</v>
      </c>
      <c r="C159" s="141">
        <v>1</v>
      </c>
      <c r="D159" s="142">
        <v>0</v>
      </c>
      <c r="E159" s="141">
        <v>0</v>
      </c>
      <c r="F159" s="142">
        <v>1</v>
      </c>
      <c r="G159" s="141">
        <v>0</v>
      </c>
      <c r="H159" s="143">
        <v>1</v>
      </c>
      <c r="I159" s="141">
        <v>0</v>
      </c>
      <c r="J159" s="143">
        <v>1</v>
      </c>
      <c r="K159" s="141">
        <v>0</v>
      </c>
      <c r="L159" s="143">
        <v>0</v>
      </c>
    </row>
    <row r="160" spans="1:12" ht="15">
      <c r="A160" s="149" t="s">
        <v>514</v>
      </c>
      <c r="B160" s="146">
        <v>2</v>
      </c>
      <c r="C160" s="141">
        <v>1</v>
      </c>
      <c r="D160" s="142">
        <v>1</v>
      </c>
      <c r="E160" s="141">
        <v>1</v>
      </c>
      <c r="F160" s="142">
        <v>1</v>
      </c>
      <c r="G160" s="141">
        <v>1</v>
      </c>
      <c r="H160" s="143">
        <v>1</v>
      </c>
      <c r="I160" s="141">
        <v>1</v>
      </c>
      <c r="J160" s="143">
        <v>1</v>
      </c>
      <c r="K160" s="141">
        <v>0</v>
      </c>
      <c r="L160" s="143">
        <v>0</v>
      </c>
    </row>
    <row r="161" spans="1:12" ht="15">
      <c r="A161" s="149" t="s">
        <v>515</v>
      </c>
      <c r="B161" s="146">
        <v>1</v>
      </c>
      <c r="C161" s="141">
        <v>1</v>
      </c>
      <c r="D161" s="142">
        <v>1</v>
      </c>
      <c r="E161" s="141">
        <v>1</v>
      </c>
      <c r="F161" s="142">
        <v>1</v>
      </c>
      <c r="G161" s="141">
        <v>1</v>
      </c>
      <c r="H161" s="143">
        <v>1</v>
      </c>
      <c r="I161" s="141">
        <v>1</v>
      </c>
      <c r="J161" s="143">
        <v>1</v>
      </c>
      <c r="K161" s="141">
        <v>0</v>
      </c>
      <c r="L161" s="143">
        <v>0</v>
      </c>
    </row>
    <row r="162" spans="1:12" ht="15">
      <c r="A162" s="149" t="s">
        <v>516</v>
      </c>
      <c r="B162" s="146">
        <v>1</v>
      </c>
      <c r="C162" s="141">
        <v>1</v>
      </c>
      <c r="D162" s="142">
        <v>1</v>
      </c>
      <c r="E162" s="141">
        <v>1</v>
      </c>
      <c r="F162" s="142">
        <v>1</v>
      </c>
      <c r="G162" s="141">
        <v>1</v>
      </c>
      <c r="H162" s="143">
        <v>0</v>
      </c>
      <c r="I162" s="141">
        <v>1</v>
      </c>
      <c r="J162" s="143">
        <v>1</v>
      </c>
      <c r="K162" s="141">
        <v>0</v>
      </c>
      <c r="L162" s="143">
        <v>0</v>
      </c>
    </row>
    <row r="163" spans="1:12" ht="30">
      <c r="A163" s="148" t="s">
        <v>517</v>
      </c>
      <c r="B163" s="146"/>
      <c r="C163" s="141"/>
      <c r="D163" s="142"/>
      <c r="E163" s="141"/>
      <c r="F163" s="142"/>
      <c r="G163" s="141"/>
      <c r="H163" s="143"/>
      <c r="I163" s="141"/>
      <c r="J163" s="143"/>
      <c r="K163" s="141"/>
      <c r="L163" s="143"/>
    </row>
    <row r="164" spans="1:12" ht="15">
      <c r="A164" s="149" t="s">
        <v>518</v>
      </c>
      <c r="B164" s="146">
        <v>2</v>
      </c>
      <c r="C164" s="141">
        <v>0</v>
      </c>
      <c r="D164" s="142">
        <v>0</v>
      </c>
      <c r="E164" s="141">
        <v>1</v>
      </c>
      <c r="F164" s="142">
        <v>1</v>
      </c>
      <c r="G164" s="141">
        <v>0</v>
      </c>
      <c r="H164" s="143">
        <v>0</v>
      </c>
      <c r="I164" s="141">
        <v>1</v>
      </c>
      <c r="J164" s="143">
        <v>0</v>
      </c>
      <c r="K164" s="141">
        <v>0</v>
      </c>
      <c r="L164" s="143">
        <v>1</v>
      </c>
    </row>
    <row r="165" spans="1:12" ht="15">
      <c r="A165" s="149" t="s">
        <v>519</v>
      </c>
      <c r="B165" s="146">
        <v>1</v>
      </c>
      <c r="C165" s="141">
        <v>0</v>
      </c>
      <c r="D165" s="142">
        <v>0</v>
      </c>
      <c r="E165" s="141">
        <v>1</v>
      </c>
      <c r="F165" s="142">
        <v>1</v>
      </c>
      <c r="G165" s="141">
        <v>0</v>
      </c>
      <c r="H165" s="143">
        <v>0</v>
      </c>
      <c r="I165" s="141">
        <v>1</v>
      </c>
      <c r="J165" s="143">
        <v>0</v>
      </c>
      <c r="K165" s="141">
        <v>0</v>
      </c>
      <c r="L165" s="143">
        <v>1</v>
      </c>
    </row>
    <row r="166" spans="1:12" ht="15">
      <c r="A166" s="149" t="s">
        <v>520</v>
      </c>
      <c r="B166" s="146">
        <v>1</v>
      </c>
      <c r="C166" s="141">
        <v>0</v>
      </c>
      <c r="D166" s="142">
        <v>1</v>
      </c>
      <c r="E166" s="141">
        <v>0</v>
      </c>
      <c r="F166" s="142">
        <v>1</v>
      </c>
      <c r="G166" s="141">
        <v>0</v>
      </c>
      <c r="H166" s="143">
        <v>0</v>
      </c>
      <c r="I166" s="141">
        <v>1</v>
      </c>
      <c r="J166" s="143">
        <v>1</v>
      </c>
      <c r="K166" s="141">
        <v>0</v>
      </c>
      <c r="L166" s="143">
        <v>1</v>
      </c>
    </row>
    <row r="167" spans="1:12" ht="15">
      <c r="A167" s="149" t="s">
        <v>521</v>
      </c>
      <c r="B167" s="146">
        <v>2</v>
      </c>
      <c r="C167" s="141">
        <v>0</v>
      </c>
      <c r="D167" s="142">
        <v>0</v>
      </c>
      <c r="E167" s="141">
        <v>1</v>
      </c>
      <c r="F167" s="142">
        <v>1</v>
      </c>
      <c r="G167" s="141">
        <v>0</v>
      </c>
      <c r="H167" s="143">
        <v>0</v>
      </c>
      <c r="I167" s="141">
        <v>1</v>
      </c>
      <c r="J167" s="143">
        <v>0</v>
      </c>
      <c r="K167" s="141">
        <v>0</v>
      </c>
      <c r="L167" s="143">
        <v>1</v>
      </c>
    </row>
    <row r="168" spans="1:12" ht="15">
      <c r="A168" s="149" t="s">
        <v>522</v>
      </c>
      <c r="B168" s="146">
        <v>1</v>
      </c>
      <c r="C168" s="141">
        <v>0</v>
      </c>
      <c r="D168" s="142">
        <v>0</v>
      </c>
      <c r="E168" s="141">
        <v>1</v>
      </c>
      <c r="F168" s="142">
        <v>1</v>
      </c>
      <c r="G168" s="141">
        <v>0</v>
      </c>
      <c r="H168" s="143">
        <v>0</v>
      </c>
      <c r="I168" s="141">
        <v>1</v>
      </c>
      <c r="J168" s="143">
        <v>0</v>
      </c>
      <c r="K168" s="141">
        <v>0</v>
      </c>
      <c r="L168" s="143">
        <v>1</v>
      </c>
    </row>
    <row r="169" spans="1:12" ht="15">
      <c r="A169" s="149" t="s">
        <v>523</v>
      </c>
      <c r="B169" s="146">
        <v>1</v>
      </c>
      <c r="C169" s="141">
        <v>0</v>
      </c>
      <c r="D169" s="142">
        <v>0</v>
      </c>
      <c r="E169" s="141">
        <v>0</v>
      </c>
      <c r="F169" s="142">
        <v>1</v>
      </c>
      <c r="G169" s="141">
        <v>0</v>
      </c>
      <c r="H169" s="143">
        <v>0</v>
      </c>
      <c r="I169" s="141">
        <v>1</v>
      </c>
      <c r="J169" s="143">
        <v>1</v>
      </c>
      <c r="K169" s="141">
        <v>0</v>
      </c>
      <c r="L169" s="143">
        <v>1</v>
      </c>
    </row>
    <row r="170" spans="1:12" ht="39">
      <c r="A170" s="149" t="s">
        <v>524</v>
      </c>
      <c r="B170" s="146">
        <v>5</v>
      </c>
      <c r="C170" s="141">
        <v>1</v>
      </c>
      <c r="D170" s="142">
        <v>1</v>
      </c>
      <c r="E170" s="141">
        <v>0</v>
      </c>
      <c r="F170" s="142">
        <v>0</v>
      </c>
      <c r="G170" s="141">
        <v>0</v>
      </c>
      <c r="H170" s="143">
        <v>0</v>
      </c>
      <c r="I170" s="141">
        <v>0</v>
      </c>
      <c r="J170" s="143">
        <v>1</v>
      </c>
      <c r="K170" s="141">
        <v>0</v>
      </c>
      <c r="L170" s="143">
        <v>0</v>
      </c>
    </row>
    <row r="171" spans="1:12" ht="15">
      <c r="A171" s="149" t="s">
        <v>525</v>
      </c>
      <c r="B171" s="146">
        <v>5</v>
      </c>
      <c r="C171" s="141">
        <v>1</v>
      </c>
      <c r="D171" s="142">
        <v>0</v>
      </c>
      <c r="E171" s="141">
        <v>0</v>
      </c>
      <c r="F171" s="142">
        <v>1</v>
      </c>
      <c r="G171" s="141">
        <v>0</v>
      </c>
      <c r="H171" s="143">
        <v>0</v>
      </c>
      <c r="I171" s="141">
        <v>1</v>
      </c>
      <c r="J171" s="143">
        <v>0</v>
      </c>
      <c r="K171" s="141">
        <v>0</v>
      </c>
      <c r="L171" s="143">
        <v>1</v>
      </c>
    </row>
    <row r="173" spans="1:12" ht="69">
      <c r="A173" s="78"/>
      <c r="B173" s="70" t="s">
        <v>392</v>
      </c>
      <c r="C173" s="150" t="s">
        <v>393</v>
      </c>
      <c r="D173" s="70" t="s">
        <v>394</v>
      </c>
      <c r="E173" s="150" t="s">
        <v>395</v>
      </c>
      <c r="F173" s="70" t="s">
        <v>396</v>
      </c>
      <c r="G173" s="150" t="s">
        <v>397</v>
      </c>
      <c r="H173" s="90" t="s">
        <v>398</v>
      </c>
      <c r="I173" s="150" t="s">
        <v>399</v>
      </c>
      <c r="J173" s="90" t="s">
        <v>400</v>
      </c>
      <c r="K173" s="150" t="s">
        <v>401</v>
      </c>
      <c r="L173" s="90" t="s">
        <v>402</v>
      </c>
    </row>
    <row r="174" spans="1:12" ht="15">
      <c r="A174" s="153" t="s">
        <v>606</v>
      </c>
      <c r="B174" s="154" t="s">
        <v>403</v>
      </c>
      <c r="C174" s="115"/>
      <c r="D174" s="78"/>
      <c r="E174" s="115"/>
      <c r="F174" s="78"/>
      <c r="G174" s="115"/>
      <c r="H174" s="89"/>
      <c r="I174" s="115"/>
      <c r="J174" s="89"/>
      <c r="K174" s="115"/>
      <c r="L174" s="89"/>
    </row>
    <row r="175" spans="1:12" ht="16.5" thickBot="1">
      <c r="A175" s="155"/>
      <c r="B175" s="155">
        <f>SUM(B179:B283)</f>
        <v>95.00000000000001</v>
      </c>
      <c r="C175" s="139">
        <f aca="true" t="shared" si="3" ref="C175:L175">SUMPRODUCT(C179:C283,$B$179:$B$283)</f>
        <v>0</v>
      </c>
      <c r="D175" s="140">
        <f t="shared" si="3"/>
        <v>2.5</v>
      </c>
      <c r="E175" s="139">
        <f t="shared" si="3"/>
        <v>9.5</v>
      </c>
      <c r="F175" s="140">
        <f t="shared" si="3"/>
        <v>0</v>
      </c>
      <c r="G175" s="139">
        <f t="shared" si="3"/>
        <v>7</v>
      </c>
      <c r="H175" s="140">
        <f t="shared" si="3"/>
        <v>19.7</v>
      </c>
      <c r="I175" s="139">
        <f t="shared" si="3"/>
        <v>4</v>
      </c>
      <c r="J175" s="140">
        <f t="shared" si="3"/>
        <v>6</v>
      </c>
      <c r="K175" s="139">
        <f t="shared" si="3"/>
        <v>0.5</v>
      </c>
      <c r="L175" s="140">
        <f t="shared" si="3"/>
        <v>0</v>
      </c>
    </row>
    <row r="176" spans="1:12" ht="12.75">
      <c r="A176" s="156" t="s">
        <v>527</v>
      </c>
      <c r="B176" s="154"/>
      <c r="C176" s="115"/>
      <c r="D176" s="78"/>
      <c r="E176" s="115"/>
      <c r="F176" s="78"/>
      <c r="G176" s="115"/>
      <c r="H176" s="89"/>
      <c r="I176" s="115"/>
      <c r="J176" s="89"/>
      <c r="K176" s="115"/>
      <c r="L176" s="89"/>
    </row>
    <row r="177" spans="1:12" ht="12.75">
      <c r="A177" s="157"/>
      <c r="B177" s="154"/>
      <c r="C177" s="115"/>
      <c r="D177" s="78"/>
      <c r="E177" s="115"/>
      <c r="F177" s="78"/>
      <c r="G177" s="115"/>
      <c r="H177" s="89"/>
      <c r="I177" s="115"/>
      <c r="J177" s="89"/>
      <c r="K177" s="115"/>
      <c r="L177" s="89"/>
    </row>
    <row r="178" spans="1:12" ht="12.75">
      <c r="A178" s="158" t="s">
        <v>528</v>
      </c>
      <c r="B178" s="154"/>
      <c r="C178" s="115"/>
      <c r="D178" s="78"/>
      <c r="E178" s="115"/>
      <c r="F178" s="78"/>
      <c r="G178" s="115"/>
      <c r="H178" s="89"/>
      <c r="I178" s="115"/>
      <c r="J178" s="89"/>
      <c r="K178" s="115"/>
      <c r="L178" s="89"/>
    </row>
    <row r="179" spans="1:12" ht="12.75">
      <c r="A179" s="159" t="s">
        <v>529</v>
      </c>
      <c r="B179" s="154">
        <v>0.5</v>
      </c>
      <c r="C179" s="115"/>
      <c r="D179" s="78"/>
      <c r="E179" s="115">
        <v>1</v>
      </c>
      <c r="F179" s="78"/>
      <c r="G179" s="115"/>
      <c r="H179" s="89"/>
      <c r="I179" s="115">
        <v>1</v>
      </c>
      <c r="J179" s="89">
        <v>1</v>
      </c>
      <c r="K179" s="115"/>
      <c r="L179" s="89"/>
    </row>
    <row r="180" spans="1:12" ht="12.75">
      <c r="A180" s="159" t="s">
        <v>530</v>
      </c>
      <c r="B180" s="154">
        <v>0.5</v>
      </c>
      <c r="C180" s="115"/>
      <c r="D180" s="78"/>
      <c r="E180" s="115"/>
      <c r="F180" s="78"/>
      <c r="G180" s="115"/>
      <c r="H180" s="89"/>
      <c r="I180" s="115"/>
      <c r="J180" s="89"/>
      <c r="K180" s="115"/>
      <c r="L180" s="89"/>
    </row>
    <row r="181" spans="1:12" ht="12.75">
      <c r="A181" s="159" t="s">
        <v>531</v>
      </c>
      <c r="B181" s="154">
        <v>0.5</v>
      </c>
      <c r="C181" s="115"/>
      <c r="D181" s="78">
        <v>1</v>
      </c>
      <c r="E181" s="115"/>
      <c r="F181" s="78"/>
      <c r="G181" s="115"/>
      <c r="H181" s="89"/>
      <c r="I181" s="115">
        <v>1</v>
      </c>
      <c r="J181" s="89"/>
      <c r="K181" s="115"/>
      <c r="L181" s="89"/>
    </row>
    <row r="182" spans="1:12" ht="12.75">
      <c r="A182" s="159" t="s">
        <v>532</v>
      </c>
      <c r="B182" s="154">
        <v>0.5</v>
      </c>
      <c r="C182" s="115"/>
      <c r="D182" s="78"/>
      <c r="E182" s="115"/>
      <c r="F182" s="78"/>
      <c r="G182" s="115"/>
      <c r="H182" s="89"/>
      <c r="I182" s="115"/>
      <c r="J182" s="89"/>
      <c r="K182" s="115"/>
      <c r="L182" s="89"/>
    </row>
    <row r="183" spans="1:12" ht="12.75">
      <c r="A183" s="159" t="s">
        <v>533</v>
      </c>
      <c r="B183" s="154">
        <v>0.5</v>
      </c>
      <c r="C183" s="115"/>
      <c r="D183" s="78"/>
      <c r="E183" s="115"/>
      <c r="F183" s="78"/>
      <c r="G183" s="115"/>
      <c r="H183" s="89"/>
      <c r="I183" s="115"/>
      <c r="J183" s="89"/>
      <c r="K183" s="115" t="s">
        <v>534</v>
      </c>
      <c r="L183" s="89"/>
    </row>
    <row r="184" spans="1:12" ht="12.75">
      <c r="A184" s="159" t="s">
        <v>535</v>
      </c>
      <c r="B184" s="154">
        <v>0.5</v>
      </c>
      <c r="C184" s="115"/>
      <c r="D184" s="78"/>
      <c r="E184" s="115"/>
      <c r="F184" s="78"/>
      <c r="G184" s="115"/>
      <c r="H184" s="89"/>
      <c r="I184" s="115"/>
      <c r="J184" s="89"/>
      <c r="K184" s="115"/>
      <c r="L184" s="89"/>
    </row>
    <row r="185" spans="1:12" ht="12.75">
      <c r="A185" s="159" t="s">
        <v>536</v>
      </c>
      <c r="B185" s="154">
        <v>0.5</v>
      </c>
      <c r="C185" s="115"/>
      <c r="D185" s="78">
        <v>1</v>
      </c>
      <c r="E185" s="115"/>
      <c r="F185" s="78"/>
      <c r="G185" s="115"/>
      <c r="H185" s="89"/>
      <c r="I185" s="115">
        <v>1</v>
      </c>
      <c r="J185" s="89">
        <v>1</v>
      </c>
      <c r="K185" s="115"/>
      <c r="L185" s="89"/>
    </row>
    <row r="186" spans="1:12" ht="12.75">
      <c r="A186" s="159" t="s">
        <v>537</v>
      </c>
      <c r="B186" s="154">
        <v>0.5</v>
      </c>
      <c r="C186" s="115"/>
      <c r="D186" s="78">
        <v>1</v>
      </c>
      <c r="E186" s="115"/>
      <c r="F186" s="78"/>
      <c r="G186" s="115"/>
      <c r="H186" s="89"/>
      <c r="I186" s="115">
        <v>1</v>
      </c>
      <c r="J186" s="89">
        <v>1</v>
      </c>
      <c r="K186" s="115"/>
      <c r="L186" s="89"/>
    </row>
    <row r="187" spans="1:12" ht="12.75">
      <c r="A187" s="158" t="s">
        <v>538</v>
      </c>
      <c r="B187" s="154"/>
      <c r="C187" s="115"/>
      <c r="D187" s="78"/>
      <c r="E187" s="115"/>
      <c r="F187" s="78"/>
      <c r="G187" s="115"/>
      <c r="H187" s="89"/>
      <c r="I187" s="115"/>
      <c r="J187" s="89"/>
      <c r="K187" s="115"/>
      <c r="L187" s="89"/>
    </row>
    <row r="188" spans="1:12" ht="12.75">
      <c r="A188" s="159" t="s">
        <v>539</v>
      </c>
      <c r="B188" s="154">
        <v>0.5</v>
      </c>
      <c r="C188" s="115"/>
      <c r="D188" s="78">
        <v>1</v>
      </c>
      <c r="E188" s="115"/>
      <c r="F188" s="78"/>
      <c r="G188" s="115"/>
      <c r="H188" s="89"/>
      <c r="I188" s="115">
        <v>1</v>
      </c>
      <c r="J188" s="89"/>
      <c r="K188" s="115"/>
      <c r="L188" s="89"/>
    </row>
    <row r="189" spans="1:12" ht="12.75">
      <c r="A189" s="159" t="s">
        <v>540</v>
      </c>
      <c r="B189" s="154">
        <v>0.5</v>
      </c>
      <c r="C189" s="115"/>
      <c r="D189" s="78"/>
      <c r="E189" s="115"/>
      <c r="F189" s="78"/>
      <c r="G189" s="115"/>
      <c r="H189" s="89"/>
      <c r="I189" s="115">
        <v>1</v>
      </c>
      <c r="J189" s="89"/>
      <c r="K189" s="115"/>
      <c r="L189" s="89"/>
    </row>
    <row r="190" spans="1:12" ht="12.75">
      <c r="A190" s="160" t="s">
        <v>541</v>
      </c>
      <c r="B190" s="154">
        <v>5.2</v>
      </c>
      <c r="C190" s="115"/>
      <c r="D190" s="78"/>
      <c r="E190" s="115"/>
      <c r="F190" s="78"/>
      <c r="G190" s="115"/>
      <c r="H190" s="89"/>
      <c r="I190" s="115"/>
      <c r="J190" s="89"/>
      <c r="K190" s="115"/>
      <c r="L190" s="89"/>
    </row>
    <row r="191" spans="1:12" ht="63.75">
      <c r="A191" s="160" t="s">
        <v>542</v>
      </c>
      <c r="B191" s="154">
        <v>6.5</v>
      </c>
      <c r="C191" s="115"/>
      <c r="D191" s="78"/>
      <c r="E191" s="115"/>
      <c r="F191" s="78"/>
      <c r="G191" s="115"/>
      <c r="H191" s="89"/>
      <c r="I191" s="115"/>
      <c r="J191" s="89"/>
      <c r="K191" s="115"/>
      <c r="L191" s="89"/>
    </row>
    <row r="192" spans="1:12" ht="12.75">
      <c r="A192" s="159" t="s">
        <v>543</v>
      </c>
      <c r="B192" s="154">
        <v>0.5</v>
      </c>
      <c r="C192" s="115"/>
      <c r="D192" s="78"/>
      <c r="E192" s="115"/>
      <c r="F192" s="78"/>
      <c r="G192" s="115"/>
      <c r="H192" s="89"/>
      <c r="I192" s="115"/>
      <c r="J192" s="89"/>
      <c r="K192" s="115"/>
      <c r="L192" s="89"/>
    </row>
    <row r="193" spans="1:12" ht="25.5">
      <c r="A193" s="159" t="s">
        <v>544</v>
      </c>
      <c r="B193" s="154">
        <v>0.5</v>
      </c>
      <c r="C193" s="115"/>
      <c r="D193" s="78"/>
      <c r="E193" s="115"/>
      <c r="F193" s="78"/>
      <c r="G193" s="115"/>
      <c r="H193" s="89"/>
      <c r="I193" s="115">
        <v>1</v>
      </c>
      <c r="J193" s="89"/>
      <c r="K193" s="115"/>
      <c r="L193" s="89"/>
    </row>
    <row r="194" spans="1:12" ht="25.5">
      <c r="A194" s="159" t="s">
        <v>545</v>
      </c>
      <c r="B194" s="154">
        <v>0.5</v>
      </c>
      <c r="C194" s="115"/>
      <c r="D194" s="78"/>
      <c r="E194" s="115"/>
      <c r="F194" s="78"/>
      <c r="G194" s="115"/>
      <c r="H194" s="89"/>
      <c r="I194" s="115">
        <v>1</v>
      </c>
      <c r="J194" s="89"/>
      <c r="K194" s="115"/>
      <c r="L194" s="89"/>
    </row>
    <row r="195" spans="1:12" ht="12.75">
      <c r="A195" s="159" t="s">
        <v>546</v>
      </c>
      <c r="B195" s="154">
        <v>1</v>
      </c>
      <c r="C195" s="115"/>
      <c r="D195" s="78"/>
      <c r="E195" s="115"/>
      <c r="F195" s="78"/>
      <c r="G195" s="115"/>
      <c r="H195" s="89"/>
      <c r="I195" s="115"/>
      <c r="J195" s="89"/>
      <c r="K195" s="115"/>
      <c r="L195" s="89"/>
    </row>
    <row r="196" spans="1:12" ht="12.75">
      <c r="A196" s="158" t="s">
        <v>547</v>
      </c>
      <c r="B196" s="154"/>
      <c r="C196" s="115"/>
      <c r="D196" s="78"/>
      <c r="E196" s="115"/>
      <c r="F196" s="78"/>
      <c r="G196" s="115"/>
      <c r="H196" s="89"/>
      <c r="I196" s="115"/>
      <c r="J196" s="89"/>
      <c r="K196" s="115"/>
      <c r="L196" s="89"/>
    </row>
    <row r="197" spans="1:12" ht="12.75">
      <c r="A197" s="159" t="s">
        <v>548</v>
      </c>
      <c r="B197" s="154">
        <v>0.5</v>
      </c>
      <c r="C197" s="115"/>
      <c r="D197" s="78">
        <v>1</v>
      </c>
      <c r="E197" s="115"/>
      <c r="F197" s="78"/>
      <c r="G197" s="115"/>
      <c r="H197" s="89"/>
      <c r="I197" s="115"/>
      <c r="J197" s="89"/>
      <c r="K197" s="115"/>
      <c r="L197" s="89"/>
    </row>
    <row r="198" spans="1:12" ht="12.75">
      <c r="A198" s="159" t="s">
        <v>549</v>
      </c>
      <c r="B198" s="154">
        <v>0.5</v>
      </c>
      <c r="C198" s="115"/>
      <c r="D198" s="78"/>
      <c r="E198" s="115"/>
      <c r="F198" s="78"/>
      <c r="G198" s="115"/>
      <c r="H198" s="89"/>
      <c r="I198" s="115"/>
      <c r="J198" s="89"/>
      <c r="K198" s="115"/>
      <c r="L198" s="89"/>
    </row>
    <row r="199" spans="1:12" ht="25.5">
      <c r="A199" s="159" t="s">
        <v>544</v>
      </c>
      <c r="B199" s="154">
        <v>0.5</v>
      </c>
      <c r="C199" s="115"/>
      <c r="D199" s="78"/>
      <c r="E199" s="115"/>
      <c r="F199" s="78"/>
      <c r="G199" s="115"/>
      <c r="H199" s="89"/>
      <c r="I199" s="115"/>
      <c r="J199" s="89"/>
      <c r="K199" s="115"/>
      <c r="L199" s="89"/>
    </row>
    <row r="200" spans="1:12" ht="25.5">
      <c r="A200" s="159" t="s">
        <v>550</v>
      </c>
      <c r="B200" s="154">
        <v>0.5</v>
      </c>
      <c r="C200" s="115"/>
      <c r="D200" s="78"/>
      <c r="E200" s="115"/>
      <c r="F200" s="78"/>
      <c r="G200" s="115"/>
      <c r="H200" s="89"/>
      <c r="I200" s="115"/>
      <c r="J200" s="89"/>
      <c r="K200" s="115"/>
      <c r="L200" s="89"/>
    </row>
    <row r="201" spans="1:12" ht="12.75">
      <c r="A201" s="158" t="s">
        <v>551</v>
      </c>
      <c r="B201" s="154"/>
      <c r="C201" s="115"/>
      <c r="D201" s="78"/>
      <c r="E201" s="115"/>
      <c r="F201" s="78"/>
      <c r="G201" s="115"/>
      <c r="H201" s="89"/>
      <c r="I201" s="115"/>
      <c r="J201" s="89"/>
      <c r="K201" s="115"/>
      <c r="L201" s="89"/>
    </row>
    <row r="202" spans="1:12" ht="12.75">
      <c r="A202" s="159" t="s">
        <v>548</v>
      </c>
      <c r="B202" s="154">
        <v>0.5</v>
      </c>
      <c r="C202" s="115"/>
      <c r="D202" s="78"/>
      <c r="E202" s="115"/>
      <c r="F202" s="78"/>
      <c r="G202" s="115"/>
      <c r="H202" s="89"/>
      <c r="I202" s="115"/>
      <c r="J202" s="89"/>
      <c r="K202" s="115"/>
      <c r="L202" s="89"/>
    </row>
    <row r="203" spans="1:12" ht="12.75">
      <c r="A203" s="159" t="s">
        <v>552</v>
      </c>
      <c r="B203" s="154">
        <v>0.5</v>
      </c>
      <c r="C203" s="115"/>
      <c r="D203" s="78"/>
      <c r="E203" s="115"/>
      <c r="F203" s="78"/>
      <c r="G203" s="115"/>
      <c r="H203" s="89"/>
      <c r="I203" s="115"/>
      <c r="J203" s="89"/>
      <c r="K203" s="115"/>
      <c r="L203" s="89"/>
    </row>
    <row r="204" spans="1:12" ht="25.5">
      <c r="A204" s="159" t="s">
        <v>553</v>
      </c>
      <c r="B204" s="154">
        <v>0.5</v>
      </c>
      <c r="C204" s="115"/>
      <c r="D204" s="78"/>
      <c r="E204" s="115"/>
      <c r="F204" s="78"/>
      <c r="G204" s="115"/>
      <c r="H204" s="89"/>
      <c r="I204" s="115"/>
      <c r="J204" s="89"/>
      <c r="K204" s="115"/>
      <c r="L204" s="89"/>
    </row>
    <row r="205" spans="1:12" ht="12.75">
      <c r="A205" s="159" t="s">
        <v>554</v>
      </c>
      <c r="B205" s="154">
        <v>0.5</v>
      </c>
      <c r="C205" s="115"/>
      <c r="D205" s="78"/>
      <c r="E205" s="115"/>
      <c r="F205" s="78"/>
      <c r="G205" s="115"/>
      <c r="H205" s="89"/>
      <c r="I205" s="115"/>
      <c r="J205" s="89"/>
      <c r="K205" s="115"/>
      <c r="L205" s="89"/>
    </row>
    <row r="206" spans="1:12" ht="12.75">
      <c r="A206" s="159" t="s">
        <v>555</v>
      </c>
      <c r="B206" s="154">
        <v>2.6</v>
      </c>
      <c r="C206" s="115"/>
      <c r="D206" s="78"/>
      <c r="E206" s="115"/>
      <c r="F206" s="78"/>
      <c r="G206" s="115"/>
      <c r="H206" s="89"/>
      <c r="I206" s="115"/>
      <c r="J206" s="89"/>
      <c r="K206" s="115"/>
      <c r="L206" s="89"/>
    </row>
    <row r="207" spans="1:12" ht="12.75">
      <c r="A207" s="159" t="s">
        <v>556</v>
      </c>
      <c r="B207" s="154">
        <v>2.6</v>
      </c>
      <c r="C207" s="115"/>
      <c r="D207" s="78"/>
      <c r="E207" s="115"/>
      <c r="F207" s="78"/>
      <c r="G207" s="115"/>
      <c r="H207" s="89"/>
      <c r="I207" s="115"/>
      <c r="J207" s="89"/>
      <c r="K207" s="115"/>
      <c r="L207" s="89"/>
    </row>
    <row r="208" spans="1:12" ht="12.75">
      <c r="A208" s="159" t="s">
        <v>557</v>
      </c>
      <c r="B208" s="154">
        <v>2.6</v>
      </c>
      <c r="C208" s="115"/>
      <c r="D208" s="78"/>
      <c r="E208" s="115"/>
      <c r="F208" s="78"/>
      <c r="G208" s="115"/>
      <c r="H208" s="89"/>
      <c r="I208" s="115"/>
      <c r="J208" s="89"/>
      <c r="K208" s="115"/>
      <c r="L208" s="89"/>
    </row>
    <row r="209" spans="1:12" ht="12.75">
      <c r="A209" s="159" t="s">
        <v>558</v>
      </c>
      <c r="B209" s="154">
        <v>2.6</v>
      </c>
      <c r="C209" s="115"/>
      <c r="D209" s="78"/>
      <c r="E209" s="115"/>
      <c r="F209" s="78"/>
      <c r="G209" s="115"/>
      <c r="H209" s="89"/>
      <c r="I209" s="115"/>
      <c r="J209" s="89"/>
      <c r="K209" s="115"/>
      <c r="L209" s="89"/>
    </row>
    <row r="210" spans="1:12" ht="12.75">
      <c r="A210" s="159" t="s">
        <v>546</v>
      </c>
      <c r="B210" s="154">
        <v>1</v>
      </c>
      <c r="C210" s="115"/>
      <c r="D210" s="78"/>
      <c r="E210" s="115"/>
      <c r="F210" s="78"/>
      <c r="G210" s="115"/>
      <c r="H210" s="89"/>
      <c r="I210" s="115"/>
      <c r="J210" s="89"/>
      <c r="K210" s="115"/>
      <c r="L210" s="89"/>
    </row>
    <row r="211" spans="1:12" ht="12.75">
      <c r="A211" s="161"/>
      <c r="B211" s="154"/>
      <c r="C211" s="115"/>
      <c r="D211" s="78"/>
      <c r="E211" s="115"/>
      <c r="F211" s="78"/>
      <c r="G211" s="115"/>
      <c r="H211" s="89"/>
      <c r="I211" s="115"/>
      <c r="J211" s="89"/>
      <c r="K211" s="115"/>
      <c r="L211" s="89"/>
    </row>
    <row r="212" spans="1:12" ht="12.75">
      <c r="A212" s="158" t="s">
        <v>559</v>
      </c>
      <c r="B212" s="154"/>
      <c r="C212" s="115"/>
      <c r="D212" s="78"/>
      <c r="E212" s="115"/>
      <c r="F212" s="78"/>
      <c r="G212" s="115"/>
      <c r="H212" s="89"/>
      <c r="I212" s="115"/>
      <c r="J212" s="89"/>
      <c r="K212" s="115"/>
      <c r="L212" s="89"/>
    </row>
    <row r="213" spans="1:12" ht="25.5">
      <c r="A213" s="159" t="s">
        <v>560</v>
      </c>
      <c r="B213" s="154">
        <v>5.2</v>
      </c>
      <c r="C213" s="115"/>
      <c r="D213" s="78"/>
      <c r="E213" s="115"/>
      <c r="F213" s="78"/>
      <c r="G213" s="115"/>
      <c r="H213" s="89"/>
      <c r="I213" s="115"/>
      <c r="J213" s="89"/>
      <c r="K213" s="115"/>
      <c r="L213" s="89"/>
    </row>
    <row r="214" spans="1:12" ht="25.5">
      <c r="A214" s="159" t="s">
        <v>561</v>
      </c>
      <c r="B214" s="154">
        <v>2.6</v>
      </c>
      <c r="C214" s="115"/>
      <c r="D214" s="78"/>
      <c r="E214" s="115"/>
      <c r="F214" s="78"/>
      <c r="G214" s="115"/>
      <c r="H214" s="89"/>
      <c r="I214" s="115"/>
      <c r="J214" s="89"/>
      <c r="K214" s="115"/>
      <c r="L214" s="89"/>
    </row>
    <row r="215" spans="1:12" ht="25.5">
      <c r="A215" s="159" t="s">
        <v>562</v>
      </c>
      <c r="B215" s="154">
        <v>5.2</v>
      </c>
      <c r="C215" s="115"/>
      <c r="D215" s="78"/>
      <c r="E215" s="115"/>
      <c r="F215" s="78"/>
      <c r="G215" s="115"/>
      <c r="H215" s="89"/>
      <c r="I215" s="115"/>
      <c r="J215" s="89"/>
      <c r="K215" s="115"/>
      <c r="L215" s="89"/>
    </row>
    <row r="216" spans="1:12" ht="12.75">
      <c r="A216" s="159"/>
      <c r="B216" s="154"/>
      <c r="C216" s="115"/>
      <c r="D216" s="78"/>
      <c r="E216" s="115"/>
      <c r="F216" s="78"/>
      <c r="G216" s="115"/>
      <c r="H216" s="89"/>
      <c r="I216" s="115"/>
      <c r="J216" s="89"/>
      <c r="K216" s="115"/>
      <c r="L216" s="89"/>
    </row>
    <row r="217" spans="1:12" ht="12.75">
      <c r="A217" s="158" t="s">
        <v>563</v>
      </c>
      <c r="B217" s="154"/>
      <c r="C217" s="115"/>
      <c r="D217" s="78"/>
      <c r="E217" s="115"/>
      <c r="F217" s="78"/>
      <c r="G217" s="115"/>
      <c r="H217" s="89"/>
      <c r="I217" s="115"/>
      <c r="J217" s="89"/>
      <c r="K217" s="115"/>
      <c r="L217" s="89"/>
    </row>
    <row r="218" spans="1:12" ht="15">
      <c r="A218" s="159" t="s">
        <v>564</v>
      </c>
      <c r="B218" s="154">
        <v>1.6</v>
      </c>
      <c r="C218" s="115"/>
      <c r="D218" s="151"/>
      <c r="E218" s="152"/>
      <c r="F218" s="151"/>
      <c r="G218" s="152"/>
      <c r="H218" s="89"/>
      <c r="I218" s="152"/>
      <c r="J218" s="89"/>
      <c r="K218" s="115"/>
      <c r="L218" s="89"/>
    </row>
    <row r="219" spans="1:12" ht="15">
      <c r="A219" s="162"/>
      <c r="B219" s="154"/>
      <c r="C219" s="115"/>
      <c r="D219" s="151"/>
      <c r="E219" s="152"/>
      <c r="F219" s="151"/>
      <c r="G219" s="152"/>
      <c r="H219" s="89"/>
      <c r="I219" s="152"/>
      <c r="J219" s="89"/>
      <c r="K219" s="115"/>
      <c r="L219" s="89"/>
    </row>
    <row r="220" spans="1:12" ht="15">
      <c r="A220" s="162"/>
      <c r="B220" s="154"/>
      <c r="C220" s="115"/>
      <c r="D220" s="151"/>
      <c r="E220" s="152"/>
      <c r="F220" s="151"/>
      <c r="G220" s="152"/>
      <c r="H220" s="89"/>
      <c r="I220" s="152"/>
      <c r="J220" s="89"/>
      <c r="K220" s="115"/>
      <c r="L220" s="89"/>
    </row>
    <row r="221" spans="1:12" ht="15.75" thickBot="1">
      <c r="A221" s="163"/>
      <c r="B221" s="154"/>
      <c r="C221" s="115"/>
      <c r="D221" s="151"/>
      <c r="E221" s="152"/>
      <c r="F221" s="151"/>
      <c r="G221" s="152"/>
      <c r="H221" s="89"/>
      <c r="I221" s="152"/>
      <c r="J221" s="89"/>
      <c r="K221" s="115"/>
      <c r="L221" s="89"/>
    </row>
    <row r="222" spans="1:12" ht="15">
      <c r="A222" s="156" t="s">
        <v>565</v>
      </c>
      <c r="B222" s="154"/>
      <c r="C222" s="115"/>
      <c r="D222" s="151"/>
      <c r="E222" s="152"/>
      <c r="F222" s="151"/>
      <c r="G222" s="152"/>
      <c r="H222" s="89"/>
      <c r="I222" s="152"/>
      <c r="J222" s="89"/>
      <c r="K222" s="115"/>
      <c r="L222" s="89"/>
    </row>
    <row r="223" spans="1:12" ht="15">
      <c r="A223" s="158" t="s">
        <v>566</v>
      </c>
      <c r="B223" s="154"/>
      <c r="C223" s="115"/>
      <c r="D223" s="151"/>
      <c r="E223" s="152"/>
      <c r="F223" s="151"/>
      <c r="G223" s="152"/>
      <c r="H223" s="89"/>
      <c r="I223" s="152"/>
      <c r="J223" s="89"/>
      <c r="K223" s="115"/>
      <c r="L223" s="89"/>
    </row>
    <row r="224" spans="1:12" ht="15">
      <c r="A224" s="159" t="s">
        <v>548</v>
      </c>
      <c r="B224" s="154">
        <v>0.5</v>
      </c>
      <c r="C224" s="115"/>
      <c r="D224" s="151"/>
      <c r="E224" s="152"/>
      <c r="F224" s="151"/>
      <c r="G224" s="152"/>
      <c r="H224" s="89">
        <v>1</v>
      </c>
      <c r="I224" s="152"/>
      <c r="J224" s="89"/>
      <c r="K224" s="115"/>
      <c r="L224" s="89"/>
    </row>
    <row r="225" spans="1:12" ht="15">
      <c r="A225" s="159" t="s">
        <v>567</v>
      </c>
      <c r="B225" s="154">
        <v>0.5</v>
      </c>
      <c r="C225" s="115"/>
      <c r="D225" s="151"/>
      <c r="E225" s="152"/>
      <c r="F225" s="151"/>
      <c r="G225" s="152"/>
      <c r="H225" s="89">
        <v>1</v>
      </c>
      <c r="I225" s="152"/>
      <c r="J225" s="89"/>
      <c r="K225" s="115"/>
      <c r="L225" s="89"/>
    </row>
    <row r="226" spans="1:12" ht="26.25">
      <c r="A226" s="159" t="s">
        <v>568</v>
      </c>
      <c r="B226" s="154">
        <v>1</v>
      </c>
      <c r="C226" s="115"/>
      <c r="D226" s="151"/>
      <c r="E226" s="152"/>
      <c r="F226" s="151"/>
      <c r="G226" s="152"/>
      <c r="H226" s="89">
        <v>1</v>
      </c>
      <c r="I226" s="152"/>
      <c r="J226" s="89"/>
      <c r="K226" s="115"/>
      <c r="L226" s="89"/>
    </row>
    <row r="227" spans="1:12" ht="15">
      <c r="A227" s="159" t="s">
        <v>569</v>
      </c>
      <c r="B227" s="154">
        <v>1</v>
      </c>
      <c r="C227" s="115"/>
      <c r="D227" s="151"/>
      <c r="E227" s="152"/>
      <c r="F227" s="151"/>
      <c r="G227" s="152"/>
      <c r="H227" s="89">
        <v>1</v>
      </c>
      <c r="I227" s="152"/>
      <c r="J227" s="89"/>
      <c r="K227" s="115"/>
      <c r="L227" s="89"/>
    </row>
    <row r="228" spans="1:12" ht="15">
      <c r="A228" s="159" t="s">
        <v>570</v>
      </c>
      <c r="B228" s="154">
        <v>1</v>
      </c>
      <c r="C228" s="115"/>
      <c r="D228" s="151"/>
      <c r="E228" s="152"/>
      <c r="F228" s="151"/>
      <c r="G228" s="152"/>
      <c r="H228" s="89">
        <v>1</v>
      </c>
      <c r="I228" s="152"/>
      <c r="J228" s="89"/>
      <c r="K228" s="115"/>
      <c r="L228" s="89"/>
    </row>
    <row r="229" spans="1:12" ht="15">
      <c r="A229" s="159" t="s">
        <v>571</v>
      </c>
      <c r="B229" s="154">
        <v>1</v>
      </c>
      <c r="C229" s="115"/>
      <c r="D229" s="151"/>
      <c r="E229" s="152"/>
      <c r="F229" s="151"/>
      <c r="G229" s="152"/>
      <c r="H229" s="89"/>
      <c r="I229" s="152"/>
      <c r="J229" s="89"/>
      <c r="K229" s="115"/>
      <c r="L229" s="89"/>
    </row>
    <row r="230" spans="1:12" ht="15">
      <c r="A230" s="159" t="s">
        <v>572</v>
      </c>
      <c r="B230" s="154">
        <v>2.1</v>
      </c>
      <c r="C230" s="115"/>
      <c r="D230" s="151"/>
      <c r="E230" s="152"/>
      <c r="F230" s="151"/>
      <c r="G230" s="152"/>
      <c r="H230" s="89">
        <v>1</v>
      </c>
      <c r="I230" s="152"/>
      <c r="J230" s="89"/>
      <c r="K230" s="115"/>
      <c r="L230" s="89"/>
    </row>
    <row r="231" spans="1:12" ht="15">
      <c r="A231" s="158" t="s">
        <v>559</v>
      </c>
      <c r="B231" s="154"/>
      <c r="C231" s="115"/>
      <c r="D231" s="151"/>
      <c r="E231" s="152"/>
      <c r="F231" s="151"/>
      <c r="G231" s="152"/>
      <c r="H231" s="89"/>
      <c r="I231" s="152"/>
      <c r="J231" s="89"/>
      <c r="K231" s="115"/>
      <c r="L231" s="89"/>
    </row>
    <row r="232" spans="1:12" ht="26.25">
      <c r="A232" s="159" t="s">
        <v>573</v>
      </c>
      <c r="B232" s="154">
        <v>5.2</v>
      </c>
      <c r="C232" s="115"/>
      <c r="D232" s="151"/>
      <c r="E232" s="152"/>
      <c r="F232" s="151"/>
      <c r="G232" s="152"/>
      <c r="H232" s="89"/>
      <c r="I232" s="152"/>
      <c r="J232" s="89"/>
      <c r="K232" s="115"/>
      <c r="L232" s="89"/>
    </row>
    <row r="233" spans="1:12" ht="26.25">
      <c r="A233" s="159" t="s">
        <v>574</v>
      </c>
      <c r="B233" s="154">
        <v>2.1</v>
      </c>
      <c r="C233" s="115"/>
      <c r="D233" s="151"/>
      <c r="E233" s="152"/>
      <c r="F233" s="151"/>
      <c r="G233" s="152"/>
      <c r="H233" s="89">
        <v>1</v>
      </c>
      <c r="I233" s="152"/>
      <c r="J233" s="89"/>
      <c r="K233" s="115"/>
      <c r="L233" s="89"/>
    </row>
    <row r="234" spans="1:12" ht="15">
      <c r="A234" s="162"/>
      <c r="B234" s="154"/>
      <c r="C234" s="115"/>
      <c r="D234" s="151"/>
      <c r="E234" s="152"/>
      <c r="F234" s="151"/>
      <c r="G234" s="152"/>
      <c r="H234" s="89"/>
      <c r="I234" s="152"/>
      <c r="J234" s="89"/>
      <c r="K234" s="115"/>
      <c r="L234" s="89"/>
    </row>
    <row r="235" spans="1:12" ht="15">
      <c r="A235" s="162"/>
      <c r="B235" s="154"/>
      <c r="C235" s="115"/>
      <c r="D235" s="151"/>
      <c r="E235" s="152"/>
      <c r="F235" s="151"/>
      <c r="G235" s="152"/>
      <c r="H235" s="89"/>
      <c r="I235" s="152"/>
      <c r="J235" s="89"/>
      <c r="K235" s="115"/>
      <c r="L235" s="89"/>
    </row>
    <row r="236" spans="1:12" ht="15.75" thickBot="1">
      <c r="A236" s="162"/>
      <c r="B236" s="154"/>
      <c r="C236" s="115"/>
      <c r="D236" s="151"/>
      <c r="E236" s="152"/>
      <c r="F236" s="151"/>
      <c r="G236" s="152"/>
      <c r="H236" s="89"/>
      <c r="I236" s="152"/>
      <c r="J236" s="89"/>
      <c r="K236" s="115"/>
      <c r="L236" s="89"/>
    </row>
    <row r="237" spans="1:12" ht="15">
      <c r="A237" s="156" t="s">
        <v>575</v>
      </c>
      <c r="B237" s="154"/>
      <c r="C237" s="115"/>
      <c r="D237" s="151"/>
      <c r="E237" s="152"/>
      <c r="F237" s="151"/>
      <c r="G237" s="152"/>
      <c r="H237" s="89"/>
      <c r="I237" s="152"/>
      <c r="J237" s="89"/>
      <c r="K237" s="115"/>
      <c r="L237" s="89"/>
    </row>
    <row r="238" spans="1:12" ht="15">
      <c r="A238" s="158" t="s">
        <v>576</v>
      </c>
      <c r="B238" s="154">
        <v>0.5</v>
      </c>
      <c r="C238" s="115"/>
      <c r="D238" s="151"/>
      <c r="E238" s="152">
        <v>1</v>
      </c>
      <c r="F238" s="151"/>
      <c r="G238" s="152">
        <v>1</v>
      </c>
      <c r="H238" s="89">
        <v>1</v>
      </c>
      <c r="I238" s="152"/>
      <c r="J238" s="89">
        <v>1</v>
      </c>
      <c r="K238" s="115"/>
      <c r="L238" s="89"/>
    </row>
    <row r="239" spans="1:12" ht="15">
      <c r="A239" s="159" t="s">
        <v>577</v>
      </c>
      <c r="B239" s="154">
        <v>1</v>
      </c>
      <c r="C239" s="115"/>
      <c r="D239" s="151"/>
      <c r="E239" s="152">
        <v>1</v>
      </c>
      <c r="F239" s="151"/>
      <c r="G239" s="152">
        <v>1</v>
      </c>
      <c r="H239" s="89">
        <v>1</v>
      </c>
      <c r="I239" s="152"/>
      <c r="J239" s="89">
        <v>1</v>
      </c>
      <c r="K239" s="115"/>
      <c r="L239" s="89"/>
    </row>
    <row r="240" spans="1:12" ht="15">
      <c r="A240" s="159" t="s">
        <v>578</v>
      </c>
      <c r="B240" s="154">
        <v>1</v>
      </c>
      <c r="C240" s="115"/>
      <c r="D240" s="151"/>
      <c r="E240" s="152">
        <v>1</v>
      </c>
      <c r="F240" s="151"/>
      <c r="G240" s="152">
        <v>1</v>
      </c>
      <c r="H240" s="89">
        <v>1</v>
      </c>
      <c r="I240" s="152"/>
      <c r="J240" s="89">
        <v>1</v>
      </c>
      <c r="K240" s="115"/>
      <c r="L240" s="89"/>
    </row>
    <row r="241" spans="1:12" ht="26.25">
      <c r="A241" s="159" t="s">
        <v>579</v>
      </c>
      <c r="B241" s="154">
        <v>0.5</v>
      </c>
      <c r="C241" s="115"/>
      <c r="D241" s="151"/>
      <c r="E241" s="152">
        <v>1</v>
      </c>
      <c r="F241" s="151"/>
      <c r="G241" s="152">
        <v>1</v>
      </c>
      <c r="H241" s="89">
        <v>1</v>
      </c>
      <c r="I241" s="152"/>
      <c r="J241" s="89">
        <v>1</v>
      </c>
      <c r="K241" s="115"/>
      <c r="L241" s="89"/>
    </row>
    <row r="242" spans="1:12" ht="15">
      <c r="A242" s="159" t="s">
        <v>580</v>
      </c>
      <c r="B242" s="154">
        <v>0.5</v>
      </c>
      <c r="C242" s="115"/>
      <c r="D242" s="151"/>
      <c r="E242" s="152">
        <v>1</v>
      </c>
      <c r="F242" s="151"/>
      <c r="G242" s="152">
        <v>1</v>
      </c>
      <c r="H242" s="89">
        <v>1</v>
      </c>
      <c r="I242" s="152"/>
      <c r="J242" s="89">
        <v>1</v>
      </c>
      <c r="K242" s="115"/>
      <c r="L242" s="89"/>
    </row>
    <row r="243" spans="1:12" ht="15">
      <c r="A243" s="159" t="s">
        <v>581</v>
      </c>
      <c r="B243" s="154">
        <v>0.5</v>
      </c>
      <c r="C243" s="115"/>
      <c r="D243" s="151"/>
      <c r="E243" s="152">
        <v>1</v>
      </c>
      <c r="F243" s="151"/>
      <c r="G243" s="152">
        <v>1</v>
      </c>
      <c r="H243" s="89">
        <v>1</v>
      </c>
      <c r="I243" s="152"/>
      <c r="J243" s="89">
        <v>1</v>
      </c>
      <c r="K243" s="115"/>
      <c r="L243" s="89"/>
    </row>
    <row r="244" spans="1:12" ht="15">
      <c r="A244" s="159" t="s">
        <v>582</v>
      </c>
      <c r="B244" s="154">
        <v>0.5</v>
      </c>
      <c r="C244" s="115"/>
      <c r="D244" s="151"/>
      <c r="E244" s="152">
        <v>1</v>
      </c>
      <c r="F244" s="151"/>
      <c r="G244" s="152">
        <v>1</v>
      </c>
      <c r="H244" s="89">
        <v>1</v>
      </c>
      <c r="I244" s="152"/>
      <c r="J244" s="89">
        <v>1</v>
      </c>
      <c r="K244" s="115"/>
      <c r="L244" s="89"/>
    </row>
    <row r="245" spans="1:12" ht="15">
      <c r="A245" s="159"/>
      <c r="B245" s="154"/>
      <c r="C245" s="115"/>
      <c r="D245" s="151"/>
      <c r="E245" s="152"/>
      <c r="F245" s="151"/>
      <c r="G245" s="152"/>
      <c r="H245" s="89"/>
      <c r="I245" s="152"/>
      <c r="J245" s="89"/>
      <c r="K245" s="115"/>
      <c r="L245" s="89"/>
    </row>
    <row r="246" spans="1:12" ht="15">
      <c r="A246" s="159" t="s">
        <v>583</v>
      </c>
      <c r="B246" s="154">
        <v>1</v>
      </c>
      <c r="C246" s="115"/>
      <c r="D246" s="151"/>
      <c r="E246" s="152"/>
      <c r="F246" s="151"/>
      <c r="G246" s="152"/>
      <c r="H246" s="89">
        <v>1</v>
      </c>
      <c r="I246" s="152"/>
      <c r="J246" s="89"/>
      <c r="K246" s="115"/>
      <c r="L246" s="89"/>
    </row>
    <row r="247" spans="1:12" ht="15">
      <c r="A247" s="159" t="s">
        <v>584</v>
      </c>
      <c r="B247" s="154">
        <v>2.1</v>
      </c>
      <c r="C247" s="115"/>
      <c r="D247" s="151"/>
      <c r="E247" s="152"/>
      <c r="F247" s="151"/>
      <c r="G247" s="152"/>
      <c r="H247" s="89"/>
      <c r="I247" s="152"/>
      <c r="J247" s="89"/>
      <c r="K247" s="115"/>
      <c r="L247" s="89"/>
    </row>
    <row r="248" spans="1:12" ht="26.25">
      <c r="A248" s="159" t="s">
        <v>585</v>
      </c>
      <c r="B248" s="154">
        <v>1</v>
      </c>
      <c r="C248" s="115"/>
      <c r="D248" s="151"/>
      <c r="E248" s="152"/>
      <c r="F248" s="151"/>
      <c r="G248" s="152"/>
      <c r="H248" s="89">
        <v>1</v>
      </c>
      <c r="I248" s="152"/>
      <c r="J248" s="89"/>
      <c r="K248" s="115"/>
      <c r="L248" s="89"/>
    </row>
    <row r="249" spans="1:12" ht="15">
      <c r="A249" s="159"/>
      <c r="B249" s="154"/>
      <c r="C249" s="115"/>
      <c r="D249" s="151"/>
      <c r="E249" s="152"/>
      <c r="F249" s="151"/>
      <c r="G249" s="152"/>
      <c r="H249" s="89"/>
      <c r="I249" s="152"/>
      <c r="J249" s="89"/>
      <c r="K249" s="115"/>
      <c r="L249" s="89"/>
    </row>
    <row r="250" spans="1:12" ht="15">
      <c r="A250" s="159" t="s">
        <v>586</v>
      </c>
      <c r="B250" s="154">
        <v>1</v>
      </c>
      <c r="C250" s="115"/>
      <c r="D250" s="151"/>
      <c r="E250" s="152">
        <v>1</v>
      </c>
      <c r="F250" s="151"/>
      <c r="G250" s="152">
        <v>0</v>
      </c>
      <c r="H250" s="89">
        <v>1</v>
      </c>
      <c r="I250" s="152"/>
      <c r="J250" s="89"/>
      <c r="K250" s="115"/>
      <c r="L250" s="89"/>
    </row>
    <row r="251" spans="1:12" ht="26.25">
      <c r="A251" s="159" t="s">
        <v>587</v>
      </c>
      <c r="B251" s="154">
        <v>1</v>
      </c>
      <c r="C251" s="115"/>
      <c r="D251" s="151"/>
      <c r="E251" s="152">
        <v>1</v>
      </c>
      <c r="F251" s="151"/>
      <c r="G251" s="152">
        <v>0</v>
      </c>
      <c r="H251" s="89">
        <v>1</v>
      </c>
      <c r="I251" s="152"/>
      <c r="J251" s="89"/>
      <c r="K251" s="115"/>
      <c r="L251" s="89"/>
    </row>
    <row r="252" spans="1:12" ht="26.25">
      <c r="A252" s="159" t="s">
        <v>588</v>
      </c>
      <c r="B252" s="154">
        <v>1</v>
      </c>
      <c r="C252" s="115"/>
      <c r="D252" s="151"/>
      <c r="E252" s="152">
        <v>1</v>
      </c>
      <c r="F252" s="151"/>
      <c r="G252" s="152">
        <v>0</v>
      </c>
      <c r="H252" s="89">
        <v>1</v>
      </c>
      <c r="I252" s="152"/>
      <c r="J252" s="89"/>
      <c r="K252" s="115"/>
      <c r="L252" s="89"/>
    </row>
    <row r="253" spans="1:12" ht="15">
      <c r="A253" s="159" t="s">
        <v>589</v>
      </c>
      <c r="B253" s="154">
        <v>0.5</v>
      </c>
      <c r="C253" s="115"/>
      <c r="D253" s="151"/>
      <c r="E253" s="152">
        <v>1</v>
      </c>
      <c r="F253" s="151"/>
      <c r="G253" s="152">
        <v>1</v>
      </c>
      <c r="H253" s="89">
        <v>1</v>
      </c>
      <c r="I253" s="152"/>
      <c r="J253" s="89"/>
      <c r="K253" s="115"/>
      <c r="L253" s="89"/>
    </row>
    <row r="254" spans="1:12" ht="15">
      <c r="A254" s="159" t="s">
        <v>590</v>
      </c>
      <c r="B254" s="154">
        <v>0.5</v>
      </c>
      <c r="C254" s="115"/>
      <c r="D254" s="151"/>
      <c r="E254" s="152">
        <v>1</v>
      </c>
      <c r="F254" s="151"/>
      <c r="G254" s="152">
        <v>1</v>
      </c>
      <c r="H254" s="89">
        <v>1</v>
      </c>
      <c r="I254" s="152"/>
      <c r="J254" s="89"/>
      <c r="K254" s="115"/>
      <c r="L254" s="89"/>
    </row>
    <row r="255" spans="1:12" ht="26.25">
      <c r="A255" s="159" t="s">
        <v>591</v>
      </c>
      <c r="B255" s="154">
        <v>0.5</v>
      </c>
      <c r="C255" s="115"/>
      <c r="D255" s="151"/>
      <c r="E255" s="152"/>
      <c r="F255" s="151"/>
      <c r="G255" s="152">
        <v>1</v>
      </c>
      <c r="H255" s="89">
        <v>1</v>
      </c>
      <c r="I255" s="152"/>
      <c r="J255" s="89"/>
      <c r="K255" s="115"/>
      <c r="L255" s="89"/>
    </row>
    <row r="256" spans="1:12" ht="26.25">
      <c r="A256" s="159" t="s">
        <v>592</v>
      </c>
      <c r="B256" s="154">
        <v>0.5</v>
      </c>
      <c r="C256" s="115"/>
      <c r="D256" s="151"/>
      <c r="E256" s="152">
        <v>1</v>
      </c>
      <c r="F256" s="151"/>
      <c r="G256" s="152">
        <v>1</v>
      </c>
      <c r="H256" s="89">
        <v>1</v>
      </c>
      <c r="I256" s="152"/>
      <c r="J256" s="89"/>
      <c r="K256" s="115"/>
      <c r="L256" s="89"/>
    </row>
    <row r="257" spans="1:12" ht="15">
      <c r="A257" s="159"/>
      <c r="B257" s="154"/>
      <c r="C257" s="115"/>
      <c r="D257" s="151"/>
      <c r="E257" s="152"/>
      <c r="F257" s="151"/>
      <c r="G257" s="152"/>
      <c r="H257" s="89"/>
      <c r="I257" s="152"/>
      <c r="J257" s="89"/>
      <c r="K257" s="115"/>
      <c r="L257" s="89"/>
    </row>
    <row r="258" spans="1:12" ht="15">
      <c r="A258" s="159" t="s">
        <v>593</v>
      </c>
      <c r="B258" s="154">
        <v>0.5</v>
      </c>
      <c r="C258" s="115"/>
      <c r="D258" s="151"/>
      <c r="E258" s="152"/>
      <c r="F258" s="151"/>
      <c r="G258" s="152">
        <v>1</v>
      </c>
      <c r="H258" s="89"/>
      <c r="I258" s="152"/>
      <c r="J258" s="89"/>
      <c r="K258" s="115"/>
      <c r="L258" s="89"/>
    </row>
    <row r="259" spans="1:12" ht="15">
      <c r="A259" s="159" t="s">
        <v>594</v>
      </c>
      <c r="B259" s="154">
        <v>1</v>
      </c>
      <c r="C259" s="115"/>
      <c r="D259" s="151"/>
      <c r="E259" s="152"/>
      <c r="F259" s="151"/>
      <c r="G259" s="152"/>
      <c r="H259" s="89"/>
      <c r="I259" s="152"/>
      <c r="J259" s="89"/>
      <c r="K259" s="115"/>
      <c r="L259" s="89"/>
    </row>
    <row r="260" spans="1:12" ht="15">
      <c r="A260" s="159"/>
      <c r="B260" s="154"/>
      <c r="C260" s="115"/>
      <c r="D260" s="151"/>
      <c r="E260" s="152"/>
      <c r="F260" s="151"/>
      <c r="G260" s="152"/>
      <c r="H260" s="89"/>
      <c r="I260" s="152"/>
      <c r="J260" s="89"/>
      <c r="K260" s="115"/>
      <c r="L260" s="89"/>
    </row>
    <row r="261" spans="1:12" ht="15.75" thickBot="1">
      <c r="A261" s="159"/>
      <c r="B261" s="154"/>
      <c r="C261" s="115"/>
      <c r="D261" s="151"/>
      <c r="E261" s="152"/>
      <c r="F261" s="151"/>
      <c r="G261" s="152"/>
      <c r="H261" s="89"/>
      <c r="I261" s="152"/>
      <c r="J261" s="89"/>
      <c r="K261" s="115"/>
      <c r="L261" s="89"/>
    </row>
    <row r="262" spans="1:12" ht="15">
      <c r="A262" s="156" t="s">
        <v>595</v>
      </c>
      <c r="B262" s="154"/>
      <c r="C262" s="115"/>
      <c r="D262" s="151"/>
      <c r="E262" s="152"/>
      <c r="F262" s="151"/>
      <c r="G262" s="152"/>
      <c r="H262" s="89"/>
      <c r="I262" s="152"/>
      <c r="J262" s="89"/>
      <c r="K262" s="115"/>
      <c r="L262" s="89"/>
    </row>
    <row r="263" spans="1:12" ht="15">
      <c r="A263" s="162"/>
      <c r="B263" s="154"/>
      <c r="C263" s="115"/>
      <c r="D263" s="151"/>
      <c r="E263" s="152"/>
      <c r="F263" s="151"/>
      <c r="G263" s="152"/>
      <c r="H263" s="89"/>
      <c r="I263" s="152"/>
      <c r="J263" s="89"/>
      <c r="K263" s="115"/>
      <c r="L263" s="89"/>
    </row>
    <row r="264" spans="1:12" ht="15">
      <c r="A264" s="159" t="s">
        <v>596</v>
      </c>
      <c r="B264" s="154">
        <v>0.5</v>
      </c>
      <c r="C264" s="115"/>
      <c r="D264" s="151"/>
      <c r="E264" s="152"/>
      <c r="F264" s="151"/>
      <c r="G264" s="152"/>
      <c r="H264" s="89"/>
      <c r="I264" s="152"/>
      <c r="J264" s="89">
        <v>0</v>
      </c>
      <c r="K264" s="115">
        <v>1</v>
      </c>
      <c r="L264" s="89"/>
    </row>
    <row r="265" spans="1:12" ht="26.25">
      <c r="A265" s="159" t="s">
        <v>597</v>
      </c>
      <c r="B265" s="154">
        <v>2.1</v>
      </c>
      <c r="C265" s="115"/>
      <c r="D265" s="151"/>
      <c r="E265" s="152"/>
      <c r="F265" s="151"/>
      <c r="G265" s="152"/>
      <c r="H265" s="89"/>
      <c r="I265" s="152"/>
      <c r="J265" s="89"/>
      <c r="K265" s="115"/>
      <c r="L265" s="89"/>
    </row>
    <row r="266" spans="1:12" ht="15">
      <c r="A266" s="159" t="s">
        <v>598</v>
      </c>
      <c r="B266" s="154">
        <v>0.5</v>
      </c>
      <c r="C266" s="115"/>
      <c r="D266" s="151"/>
      <c r="E266" s="152"/>
      <c r="F266" s="151"/>
      <c r="G266" s="152"/>
      <c r="H266" s="89"/>
      <c r="I266" s="152"/>
      <c r="J266" s="89"/>
      <c r="K266" s="115"/>
      <c r="L266" s="89"/>
    </row>
    <row r="267" spans="1:12" ht="15">
      <c r="A267" s="159" t="s">
        <v>599</v>
      </c>
      <c r="B267" s="154">
        <v>0.5</v>
      </c>
      <c r="C267" s="115"/>
      <c r="D267" s="151"/>
      <c r="E267" s="152"/>
      <c r="F267" s="151"/>
      <c r="G267" s="152"/>
      <c r="H267" s="89"/>
      <c r="I267" s="152"/>
      <c r="J267" s="89"/>
      <c r="K267" s="115"/>
      <c r="L267" s="89"/>
    </row>
    <row r="268" spans="1:12" ht="15">
      <c r="A268" s="162"/>
      <c r="B268" s="154"/>
      <c r="C268" s="115"/>
      <c r="D268" s="151"/>
      <c r="E268" s="152"/>
      <c r="F268" s="151"/>
      <c r="G268" s="152"/>
      <c r="H268" s="89"/>
      <c r="I268" s="152"/>
      <c r="J268" s="89"/>
      <c r="K268" s="115"/>
      <c r="L268" s="89"/>
    </row>
    <row r="269" spans="1:12" ht="26.25">
      <c r="A269" s="162" t="s">
        <v>600</v>
      </c>
      <c r="B269" s="154">
        <v>5.2</v>
      </c>
      <c r="C269" s="115"/>
      <c r="D269" s="151"/>
      <c r="E269" s="152"/>
      <c r="F269" s="151"/>
      <c r="G269" s="152"/>
      <c r="H269" s="89"/>
      <c r="I269" s="152"/>
      <c r="J269" s="89"/>
      <c r="K269" s="115"/>
      <c r="L269" s="89"/>
    </row>
    <row r="270" spans="1:12" ht="15">
      <c r="A270" s="162" t="s">
        <v>601</v>
      </c>
      <c r="B270" s="154">
        <v>1</v>
      </c>
      <c r="C270" s="115"/>
      <c r="D270" s="151"/>
      <c r="E270" s="152"/>
      <c r="F270" s="151"/>
      <c r="G270" s="152"/>
      <c r="H270" s="89"/>
      <c r="I270" s="152"/>
      <c r="J270" s="89"/>
      <c r="K270" s="115"/>
      <c r="L270" s="89"/>
    </row>
    <row r="271" spans="1:12" ht="15">
      <c r="A271" s="162" t="s">
        <v>602</v>
      </c>
      <c r="B271" s="154">
        <v>0.5</v>
      </c>
      <c r="C271" s="115"/>
      <c r="D271" s="151"/>
      <c r="E271" s="152"/>
      <c r="F271" s="151"/>
      <c r="G271" s="152"/>
      <c r="H271" s="89"/>
      <c r="I271" s="152"/>
      <c r="J271" s="89"/>
      <c r="K271" s="115"/>
      <c r="L271" s="89"/>
    </row>
    <row r="272" spans="1:12" ht="15">
      <c r="A272" s="162"/>
      <c r="B272" s="154"/>
      <c r="C272" s="115"/>
      <c r="D272" s="151"/>
      <c r="E272" s="152"/>
      <c r="F272" s="151"/>
      <c r="G272" s="152"/>
      <c r="H272" s="89"/>
      <c r="I272" s="152"/>
      <c r="J272" s="89"/>
      <c r="K272" s="115"/>
      <c r="L272" s="89"/>
    </row>
    <row r="273" spans="1:12" ht="26.25">
      <c r="A273" s="162" t="s">
        <v>603</v>
      </c>
      <c r="B273" s="154">
        <v>1</v>
      </c>
      <c r="C273" s="115"/>
      <c r="D273" s="151"/>
      <c r="E273" s="152"/>
      <c r="F273" s="151"/>
      <c r="G273" s="152"/>
      <c r="H273" s="89"/>
      <c r="I273" s="152"/>
      <c r="J273" s="89"/>
      <c r="K273" s="115"/>
      <c r="L273" s="89"/>
    </row>
    <row r="274" spans="1:12" ht="15">
      <c r="A274" s="162" t="s">
        <v>601</v>
      </c>
      <c r="B274" s="154">
        <v>0.5</v>
      </c>
      <c r="C274" s="115"/>
      <c r="D274" s="151"/>
      <c r="E274" s="152"/>
      <c r="F274" s="151"/>
      <c r="G274" s="152"/>
      <c r="H274" s="89"/>
      <c r="I274" s="152"/>
      <c r="J274" s="89"/>
      <c r="K274" s="115"/>
      <c r="L274" s="89"/>
    </row>
    <row r="275" spans="1:12" ht="15">
      <c r="A275" s="162" t="s">
        <v>602</v>
      </c>
      <c r="B275" s="154">
        <v>0.5</v>
      </c>
      <c r="C275" s="115"/>
      <c r="D275" s="151"/>
      <c r="E275" s="152"/>
      <c r="F275" s="151"/>
      <c r="G275" s="152"/>
      <c r="H275" s="89"/>
      <c r="I275" s="152"/>
      <c r="J275" s="89"/>
      <c r="K275" s="115"/>
      <c r="L275" s="89"/>
    </row>
    <row r="276" spans="1:12" ht="15">
      <c r="A276" s="162"/>
      <c r="B276" s="154"/>
      <c r="C276" s="115"/>
      <c r="D276" s="151"/>
      <c r="E276" s="152"/>
      <c r="F276" s="151"/>
      <c r="G276" s="152"/>
      <c r="H276" s="89"/>
      <c r="I276" s="152"/>
      <c r="J276" s="89"/>
      <c r="K276" s="115"/>
      <c r="L276" s="89"/>
    </row>
    <row r="277" spans="1:12" ht="26.25">
      <c r="A277" s="162" t="s">
        <v>604</v>
      </c>
      <c r="B277" s="154">
        <v>1</v>
      </c>
      <c r="C277" s="115"/>
      <c r="D277" s="151"/>
      <c r="E277" s="152"/>
      <c r="F277" s="151"/>
      <c r="G277" s="152"/>
      <c r="H277" s="89"/>
      <c r="I277" s="152"/>
      <c r="J277" s="89"/>
      <c r="K277" s="115"/>
      <c r="L277" s="89"/>
    </row>
    <row r="278" spans="1:12" ht="15">
      <c r="A278" s="162" t="s">
        <v>601</v>
      </c>
      <c r="B278" s="154">
        <v>0.5</v>
      </c>
      <c r="C278" s="115"/>
      <c r="D278" s="151"/>
      <c r="E278" s="152"/>
      <c r="F278" s="151"/>
      <c r="G278" s="152"/>
      <c r="H278" s="89"/>
      <c r="I278" s="152"/>
      <c r="J278" s="89"/>
      <c r="K278" s="115"/>
      <c r="L278" s="89"/>
    </row>
    <row r="279" spans="1:12" ht="15">
      <c r="A279" s="162" t="s">
        <v>602</v>
      </c>
      <c r="B279" s="154">
        <v>0.5</v>
      </c>
      <c r="C279" s="115"/>
      <c r="D279" s="151"/>
      <c r="E279" s="152"/>
      <c r="F279" s="151"/>
      <c r="G279" s="152"/>
      <c r="H279" s="89"/>
      <c r="I279" s="152"/>
      <c r="J279" s="89"/>
      <c r="K279" s="115"/>
      <c r="L279" s="89"/>
    </row>
    <row r="280" spans="1:12" ht="15">
      <c r="A280" s="162"/>
      <c r="B280" s="154"/>
      <c r="C280" s="115"/>
      <c r="D280" s="151"/>
      <c r="E280" s="152"/>
      <c r="F280" s="151"/>
      <c r="G280" s="152"/>
      <c r="H280" s="89"/>
      <c r="I280" s="152"/>
      <c r="J280" s="89"/>
      <c r="K280" s="115"/>
      <c r="L280" s="89"/>
    </row>
    <row r="281" spans="1:12" ht="26.25">
      <c r="A281" s="162" t="s">
        <v>605</v>
      </c>
      <c r="B281" s="154">
        <v>1</v>
      </c>
      <c r="C281" s="115"/>
      <c r="D281" s="151"/>
      <c r="E281" s="152"/>
      <c r="F281" s="151"/>
      <c r="G281" s="152"/>
      <c r="H281" s="89"/>
      <c r="I281" s="152"/>
      <c r="J281" s="89"/>
      <c r="K281" s="115"/>
      <c r="L281" s="89"/>
    </row>
    <row r="282" spans="1:12" ht="15">
      <c r="A282" s="162" t="s">
        <v>601</v>
      </c>
      <c r="B282" s="154">
        <v>0.5</v>
      </c>
      <c r="C282" s="115"/>
      <c r="D282" s="151"/>
      <c r="E282" s="152"/>
      <c r="F282" s="151"/>
      <c r="G282" s="152"/>
      <c r="H282" s="89"/>
      <c r="I282" s="152"/>
      <c r="J282" s="89"/>
      <c r="K282" s="115"/>
      <c r="L282" s="89"/>
    </row>
    <row r="283" spans="1:12" ht="15">
      <c r="A283" s="162" t="s">
        <v>602</v>
      </c>
      <c r="B283" s="154">
        <v>0.5</v>
      </c>
      <c r="C283" s="115"/>
      <c r="D283" s="151"/>
      <c r="E283" s="152"/>
      <c r="F283" s="151"/>
      <c r="G283" s="152"/>
      <c r="H283" s="89"/>
      <c r="I283" s="152"/>
      <c r="J283" s="89"/>
      <c r="K283" s="115"/>
      <c r="L283" s="89"/>
    </row>
    <row r="285" spans="1:12" ht="12.75">
      <c r="A285" s="164" t="s">
        <v>607</v>
      </c>
      <c r="B285">
        <f aca="true" t="shared" si="4" ref="B285:L285">B3+B55+B131+B175</f>
        <v>270</v>
      </c>
      <c r="C285">
        <f t="shared" si="4"/>
        <v>51</v>
      </c>
      <c r="D285">
        <f t="shared" si="4"/>
        <v>53</v>
      </c>
      <c r="E285">
        <f t="shared" si="4"/>
        <v>100.5</v>
      </c>
      <c r="F285">
        <f t="shared" si="4"/>
        <v>81</v>
      </c>
      <c r="G285">
        <f t="shared" si="4"/>
        <v>46</v>
      </c>
      <c r="H285">
        <f t="shared" si="4"/>
        <v>82.2</v>
      </c>
      <c r="I285">
        <f t="shared" si="4"/>
        <v>94</v>
      </c>
      <c r="J285">
        <f t="shared" si="4"/>
        <v>55</v>
      </c>
      <c r="K285">
        <f t="shared" si="4"/>
        <v>42</v>
      </c>
      <c r="L285">
        <f t="shared" si="4"/>
        <v>53.5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4"/>
  <sheetViews>
    <sheetView zoomScalePageLayoutView="0" workbookViewId="0" topLeftCell="A1">
      <selection activeCell="AH3" sqref="AH3"/>
    </sheetView>
  </sheetViews>
  <sheetFormatPr defaultColWidth="10.00390625" defaultRowHeight="12.75"/>
  <cols>
    <col min="1" max="1" width="36.75390625" style="0" customWidth="1"/>
    <col min="2" max="17" width="4.00390625" style="91" customWidth="1"/>
    <col min="18" max="34" width="7.25390625" style="91" customWidth="1"/>
    <col min="35" max="35" width="7.25390625" style="0" customWidth="1"/>
  </cols>
  <sheetData>
    <row r="1" spans="1:35" ht="12.75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</row>
    <row r="2" spans="1:35" ht="15">
      <c r="A2" s="167"/>
      <c r="B2" s="169" t="s">
        <v>391</v>
      </c>
      <c r="C2" s="169"/>
      <c r="D2" s="169"/>
      <c r="E2" s="169"/>
      <c r="F2" s="169"/>
      <c r="G2" s="169"/>
      <c r="H2" s="169"/>
      <c r="I2" s="169"/>
      <c r="J2" s="169"/>
      <c r="K2" s="169"/>
      <c r="L2" s="170" t="s">
        <v>158</v>
      </c>
      <c r="M2" s="170"/>
      <c r="N2" s="170"/>
      <c r="O2" s="170"/>
      <c r="P2" s="170"/>
      <c r="Q2" s="170"/>
      <c r="R2" s="171" t="s">
        <v>46</v>
      </c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2" t="s">
        <v>372</v>
      </c>
    </row>
    <row r="3" spans="1:35" ht="288" customHeight="1">
      <c r="A3" s="168"/>
      <c r="B3" s="102">
        <v>1</v>
      </c>
      <c r="C3" s="102">
        <v>2</v>
      </c>
      <c r="D3" s="102">
        <v>3</v>
      </c>
      <c r="E3" s="102">
        <v>4</v>
      </c>
      <c r="F3" s="102">
        <v>5</v>
      </c>
      <c r="G3" s="102">
        <v>6</v>
      </c>
      <c r="H3" s="102">
        <v>7</v>
      </c>
      <c r="I3" s="102">
        <v>8</v>
      </c>
      <c r="J3" s="102">
        <v>9</v>
      </c>
      <c r="K3" s="103" t="s">
        <v>373</v>
      </c>
      <c r="L3" s="104">
        <v>1</v>
      </c>
      <c r="M3" s="104">
        <v>2</v>
      </c>
      <c r="N3" s="104">
        <v>3</v>
      </c>
      <c r="O3" s="104">
        <v>4</v>
      </c>
      <c r="P3" s="104">
        <v>5</v>
      </c>
      <c r="Q3" s="95" t="s">
        <v>373</v>
      </c>
      <c r="R3" s="105" t="s">
        <v>374</v>
      </c>
      <c r="S3" s="106" t="s">
        <v>375</v>
      </c>
      <c r="T3" s="106" t="s">
        <v>376</v>
      </c>
      <c r="U3" s="106" t="s">
        <v>377</v>
      </c>
      <c r="V3" s="106" t="s">
        <v>378</v>
      </c>
      <c r="W3" s="106" t="s">
        <v>379</v>
      </c>
      <c r="X3" s="106" t="s">
        <v>380</v>
      </c>
      <c r="Y3" s="106" t="s">
        <v>381</v>
      </c>
      <c r="Z3" s="106" t="s">
        <v>382</v>
      </c>
      <c r="AA3" s="106" t="s">
        <v>383</v>
      </c>
      <c r="AB3" s="106" t="s">
        <v>384</v>
      </c>
      <c r="AC3" s="106" t="s">
        <v>385</v>
      </c>
      <c r="AD3" s="106" t="s">
        <v>386</v>
      </c>
      <c r="AE3" s="106" t="s">
        <v>387</v>
      </c>
      <c r="AF3" s="106" t="s">
        <v>388</v>
      </c>
      <c r="AG3" s="106" t="s">
        <v>389</v>
      </c>
      <c r="AH3" s="107" t="s">
        <v>373</v>
      </c>
      <c r="AI3" s="172"/>
    </row>
    <row r="4" spans="1:35" ht="15">
      <c r="A4" s="93" t="s">
        <v>390</v>
      </c>
      <c r="B4" s="96">
        <v>5</v>
      </c>
      <c r="C4" s="96">
        <v>5</v>
      </c>
      <c r="D4" s="96">
        <v>5</v>
      </c>
      <c r="E4" s="96">
        <v>5</v>
      </c>
      <c r="F4" s="96">
        <v>5</v>
      </c>
      <c r="G4" s="96">
        <v>5</v>
      </c>
      <c r="H4" s="96">
        <v>5</v>
      </c>
      <c r="I4" s="96">
        <v>5</v>
      </c>
      <c r="J4" s="96">
        <v>5</v>
      </c>
      <c r="K4" s="96">
        <f aca="true" t="shared" si="0" ref="K4:K14">SUM(B4:J4)</f>
        <v>45</v>
      </c>
      <c r="L4" s="97">
        <v>4</v>
      </c>
      <c r="M4" s="97">
        <v>4</v>
      </c>
      <c r="N4" s="97">
        <v>4</v>
      </c>
      <c r="O4" s="97">
        <v>4</v>
      </c>
      <c r="P4" s="97">
        <v>4</v>
      </c>
      <c r="Q4" s="97">
        <f aca="true" t="shared" si="1" ref="Q4:Q14">SUM(L4:P4)</f>
        <v>20</v>
      </c>
      <c r="R4" s="97">
        <v>1</v>
      </c>
      <c r="S4" s="97">
        <v>1</v>
      </c>
      <c r="T4" s="97">
        <v>1</v>
      </c>
      <c r="U4" s="97">
        <v>1</v>
      </c>
      <c r="V4" s="97">
        <v>4</v>
      </c>
      <c r="W4" s="97">
        <v>4</v>
      </c>
      <c r="X4" s="97">
        <v>2</v>
      </c>
      <c r="Y4" s="97">
        <v>1.5</v>
      </c>
      <c r="Z4" s="97">
        <v>1.5</v>
      </c>
      <c r="AA4" s="97">
        <v>0.5</v>
      </c>
      <c r="AB4" s="97">
        <v>1.5</v>
      </c>
      <c r="AC4" s="97">
        <v>2</v>
      </c>
      <c r="AD4" s="97">
        <v>2</v>
      </c>
      <c r="AE4" s="97">
        <v>2</v>
      </c>
      <c r="AF4" s="97">
        <v>1</v>
      </c>
      <c r="AG4" s="97">
        <v>10</v>
      </c>
      <c r="AH4" s="108">
        <f aca="true" t="shared" si="2" ref="AH4:AH14">SUM(R4:AG4)</f>
        <v>36</v>
      </c>
      <c r="AI4" s="92">
        <f aca="true" t="shared" si="3" ref="AI4:AI14">SUM(K4,Q4,AH4)</f>
        <v>101</v>
      </c>
    </row>
    <row r="5" spans="1:35" ht="15.75">
      <c r="A5" s="13" t="s">
        <v>78</v>
      </c>
      <c r="B5" s="94">
        <v>0</v>
      </c>
      <c r="C5" s="94">
        <v>0</v>
      </c>
      <c r="D5" s="94">
        <v>5</v>
      </c>
      <c r="E5" s="94">
        <v>2</v>
      </c>
      <c r="F5" s="94">
        <v>5</v>
      </c>
      <c r="G5" s="94">
        <v>5</v>
      </c>
      <c r="H5" s="94">
        <v>5</v>
      </c>
      <c r="I5" s="94">
        <v>0</v>
      </c>
      <c r="J5" s="94">
        <v>5</v>
      </c>
      <c r="K5" s="98">
        <f t="shared" si="0"/>
        <v>27</v>
      </c>
      <c r="L5" s="99">
        <v>0</v>
      </c>
      <c r="M5" s="99">
        <v>0</v>
      </c>
      <c r="N5" s="99">
        <v>0</v>
      </c>
      <c r="O5" s="99">
        <v>0</v>
      </c>
      <c r="P5" s="99">
        <v>0</v>
      </c>
      <c r="Q5" s="100">
        <f t="shared" si="1"/>
        <v>0</v>
      </c>
      <c r="R5" s="109">
        <v>0.5</v>
      </c>
      <c r="S5" s="109">
        <v>1</v>
      </c>
      <c r="T5" s="109">
        <v>0</v>
      </c>
      <c r="U5" s="109">
        <v>0</v>
      </c>
      <c r="V5" s="109">
        <v>0</v>
      </c>
      <c r="W5" s="109">
        <v>0</v>
      </c>
      <c r="X5" s="109">
        <v>0</v>
      </c>
      <c r="Y5" s="109">
        <v>0</v>
      </c>
      <c r="Z5" s="109">
        <v>0</v>
      </c>
      <c r="AA5" s="109">
        <v>0.5</v>
      </c>
      <c r="AB5" s="109">
        <v>1.5</v>
      </c>
      <c r="AC5" s="109">
        <v>2</v>
      </c>
      <c r="AD5" s="109">
        <v>2</v>
      </c>
      <c r="AE5" s="109">
        <v>0</v>
      </c>
      <c r="AF5" s="109">
        <v>0</v>
      </c>
      <c r="AG5" s="109">
        <v>5</v>
      </c>
      <c r="AH5" s="110">
        <f t="shared" si="2"/>
        <v>12.5</v>
      </c>
      <c r="AI5" s="92">
        <f t="shared" si="3"/>
        <v>39.5</v>
      </c>
    </row>
    <row r="6" spans="1:35" ht="15.75">
      <c r="A6" s="52" t="s">
        <v>27</v>
      </c>
      <c r="B6" s="94">
        <v>0</v>
      </c>
      <c r="C6" s="94">
        <v>0</v>
      </c>
      <c r="D6" s="94">
        <v>5</v>
      </c>
      <c r="E6" s="94">
        <v>5</v>
      </c>
      <c r="F6" s="94">
        <v>5</v>
      </c>
      <c r="G6" s="94">
        <v>5</v>
      </c>
      <c r="H6" s="94">
        <v>5</v>
      </c>
      <c r="I6" s="94">
        <v>0</v>
      </c>
      <c r="J6" s="94">
        <v>5</v>
      </c>
      <c r="K6" s="98">
        <f t="shared" si="0"/>
        <v>30</v>
      </c>
      <c r="L6" s="99">
        <v>4</v>
      </c>
      <c r="M6" s="99">
        <v>0</v>
      </c>
      <c r="N6" s="99">
        <v>0</v>
      </c>
      <c r="O6" s="99">
        <v>0</v>
      </c>
      <c r="P6" s="99">
        <v>0</v>
      </c>
      <c r="Q6" s="100">
        <f t="shared" si="1"/>
        <v>4</v>
      </c>
      <c r="R6" s="109">
        <v>1</v>
      </c>
      <c r="S6" s="109">
        <v>1</v>
      </c>
      <c r="T6" s="109">
        <v>1</v>
      </c>
      <c r="U6" s="109">
        <v>1</v>
      </c>
      <c r="V6" s="109">
        <v>0</v>
      </c>
      <c r="W6" s="109">
        <v>4</v>
      </c>
      <c r="X6" s="109">
        <v>0</v>
      </c>
      <c r="Y6" s="109">
        <v>1.5</v>
      </c>
      <c r="Z6" s="109">
        <v>1.5</v>
      </c>
      <c r="AA6" s="109">
        <v>0.5</v>
      </c>
      <c r="AB6" s="109">
        <v>0</v>
      </c>
      <c r="AC6" s="109">
        <v>2</v>
      </c>
      <c r="AD6" s="109">
        <v>2</v>
      </c>
      <c r="AE6" s="109">
        <v>2</v>
      </c>
      <c r="AF6" s="109">
        <v>0</v>
      </c>
      <c r="AG6" s="109">
        <v>0</v>
      </c>
      <c r="AH6" s="110">
        <f t="shared" si="2"/>
        <v>17.5</v>
      </c>
      <c r="AI6" s="92">
        <f t="shared" si="3"/>
        <v>51.5</v>
      </c>
    </row>
    <row r="7" spans="1:35" ht="15.75">
      <c r="A7" s="52" t="s">
        <v>129</v>
      </c>
      <c r="B7" s="94">
        <v>0</v>
      </c>
      <c r="C7" s="94">
        <v>0</v>
      </c>
      <c r="D7" s="94">
        <v>0</v>
      </c>
      <c r="E7" s="94">
        <v>3</v>
      </c>
      <c r="F7" s="94">
        <v>5</v>
      </c>
      <c r="G7" s="94">
        <v>5</v>
      </c>
      <c r="H7" s="94">
        <v>5</v>
      </c>
      <c r="I7" s="94">
        <v>0</v>
      </c>
      <c r="J7" s="94">
        <v>5</v>
      </c>
      <c r="K7" s="98">
        <f t="shared" si="0"/>
        <v>23</v>
      </c>
      <c r="L7" s="99">
        <v>0</v>
      </c>
      <c r="M7" s="99">
        <v>0</v>
      </c>
      <c r="N7" s="99">
        <v>0</v>
      </c>
      <c r="O7" s="99">
        <v>0</v>
      </c>
      <c r="P7" s="99">
        <v>0</v>
      </c>
      <c r="Q7" s="100">
        <f t="shared" si="1"/>
        <v>0</v>
      </c>
      <c r="R7" s="109">
        <v>1</v>
      </c>
      <c r="S7" s="109">
        <v>1</v>
      </c>
      <c r="T7" s="109">
        <v>1</v>
      </c>
      <c r="U7" s="109">
        <v>1</v>
      </c>
      <c r="V7" s="109">
        <v>2</v>
      </c>
      <c r="W7" s="109">
        <v>2</v>
      </c>
      <c r="X7" s="109">
        <v>1</v>
      </c>
      <c r="Y7" s="109">
        <v>1.5</v>
      </c>
      <c r="Z7" s="109">
        <v>0</v>
      </c>
      <c r="AA7" s="109">
        <v>0.5</v>
      </c>
      <c r="AB7" s="109">
        <v>1.5</v>
      </c>
      <c r="AC7" s="109">
        <v>1</v>
      </c>
      <c r="AD7" s="109">
        <v>1</v>
      </c>
      <c r="AE7" s="109">
        <v>2</v>
      </c>
      <c r="AF7" s="109">
        <v>0</v>
      </c>
      <c r="AG7" s="109">
        <v>10</v>
      </c>
      <c r="AH7" s="110">
        <f t="shared" si="2"/>
        <v>26.5</v>
      </c>
      <c r="AI7" s="92">
        <f t="shared" si="3"/>
        <v>49.5</v>
      </c>
    </row>
    <row r="8" spans="1:35" ht="15.75">
      <c r="A8" s="52" t="s">
        <v>81</v>
      </c>
      <c r="B8" s="101">
        <v>0</v>
      </c>
      <c r="C8" s="101">
        <v>5</v>
      </c>
      <c r="D8" s="101">
        <v>0</v>
      </c>
      <c r="E8" s="101">
        <v>2</v>
      </c>
      <c r="F8" s="101">
        <v>5</v>
      </c>
      <c r="G8" s="101">
        <v>5</v>
      </c>
      <c r="H8" s="101">
        <v>5</v>
      </c>
      <c r="I8" s="101">
        <v>5</v>
      </c>
      <c r="J8" s="101">
        <v>5</v>
      </c>
      <c r="K8" s="98">
        <f t="shared" si="0"/>
        <v>32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  <c r="Q8" s="100">
        <f t="shared" si="1"/>
        <v>0</v>
      </c>
      <c r="R8" s="109">
        <v>1</v>
      </c>
      <c r="S8" s="109">
        <v>1</v>
      </c>
      <c r="T8" s="109">
        <v>1</v>
      </c>
      <c r="U8" s="109">
        <v>1</v>
      </c>
      <c r="V8" s="109">
        <v>4</v>
      </c>
      <c r="W8" s="109">
        <v>4</v>
      </c>
      <c r="X8" s="109">
        <v>0</v>
      </c>
      <c r="Y8" s="109">
        <v>1.5</v>
      </c>
      <c r="Z8" s="109">
        <v>1.5</v>
      </c>
      <c r="AA8" s="109">
        <v>0.5</v>
      </c>
      <c r="AB8" s="109">
        <v>0</v>
      </c>
      <c r="AC8" s="109">
        <v>2</v>
      </c>
      <c r="AD8" s="109">
        <v>2</v>
      </c>
      <c r="AE8" s="109">
        <v>2</v>
      </c>
      <c r="AF8" s="109">
        <v>1</v>
      </c>
      <c r="AG8" s="109">
        <v>10</v>
      </c>
      <c r="AH8" s="110">
        <f t="shared" si="2"/>
        <v>32.5</v>
      </c>
      <c r="AI8" s="92">
        <f t="shared" si="3"/>
        <v>64.5</v>
      </c>
    </row>
    <row r="9" spans="1:35" ht="15.75">
      <c r="A9" s="52" t="s">
        <v>127</v>
      </c>
      <c r="B9" s="94">
        <v>0</v>
      </c>
      <c r="C9" s="94">
        <v>0</v>
      </c>
      <c r="D9" s="94">
        <v>5</v>
      </c>
      <c r="E9" s="94">
        <v>2</v>
      </c>
      <c r="F9" s="94">
        <v>5</v>
      </c>
      <c r="G9" s="94">
        <v>5</v>
      </c>
      <c r="H9" s="94">
        <v>5</v>
      </c>
      <c r="I9" s="94">
        <v>0</v>
      </c>
      <c r="J9" s="94">
        <v>5</v>
      </c>
      <c r="K9" s="98">
        <f t="shared" si="0"/>
        <v>27</v>
      </c>
      <c r="L9" s="99">
        <v>4</v>
      </c>
      <c r="M9" s="99">
        <v>4</v>
      </c>
      <c r="N9" s="99">
        <v>0</v>
      </c>
      <c r="O9" s="99">
        <v>0</v>
      </c>
      <c r="P9" s="99">
        <v>0</v>
      </c>
      <c r="Q9" s="100">
        <f t="shared" si="1"/>
        <v>8</v>
      </c>
      <c r="R9" s="109">
        <v>1</v>
      </c>
      <c r="S9" s="109">
        <v>1</v>
      </c>
      <c r="T9" s="109">
        <v>1</v>
      </c>
      <c r="U9" s="109">
        <v>1</v>
      </c>
      <c r="V9" s="109">
        <v>0</v>
      </c>
      <c r="W9" s="109">
        <v>0</v>
      </c>
      <c r="X9" s="109">
        <v>0</v>
      </c>
      <c r="Y9" s="109">
        <v>0</v>
      </c>
      <c r="Z9" s="109">
        <v>0</v>
      </c>
      <c r="AA9" s="109">
        <v>0.5</v>
      </c>
      <c r="AB9" s="109">
        <v>0</v>
      </c>
      <c r="AC9" s="109">
        <v>2</v>
      </c>
      <c r="AD9" s="109">
        <v>2</v>
      </c>
      <c r="AE9" s="109">
        <v>0</v>
      </c>
      <c r="AF9" s="109">
        <v>0</v>
      </c>
      <c r="AG9" s="109">
        <v>2</v>
      </c>
      <c r="AH9" s="110">
        <f t="shared" si="2"/>
        <v>10.5</v>
      </c>
      <c r="AI9" s="92">
        <f t="shared" si="3"/>
        <v>45.5</v>
      </c>
    </row>
    <row r="10" spans="1:35" ht="15.75">
      <c r="A10" s="52" t="s">
        <v>20</v>
      </c>
      <c r="B10" s="94">
        <v>0</v>
      </c>
      <c r="C10" s="94">
        <v>0</v>
      </c>
      <c r="D10" s="94">
        <v>5</v>
      </c>
      <c r="E10" s="94">
        <v>3</v>
      </c>
      <c r="F10" s="94">
        <v>5</v>
      </c>
      <c r="G10" s="94">
        <v>5</v>
      </c>
      <c r="H10" s="94">
        <v>5</v>
      </c>
      <c r="I10" s="94">
        <v>0</v>
      </c>
      <c r="J10" s="94">
        <v>5</v>
      </c>
      <c r="K10" s="98">
        <f t="shared" si="0"/>
        <v>28</v>
      </c>
      <c r="L10" s="99">
        <v>2</v>
      </c>
      <c r="M10" s="99">
        <v>1</v>
      </c>
      <c r="N10" s="99">
        <v>0</v>
      </c>
      <c r="O10" s="99">
        <v>0</v>
      </c>
      <c r="P10" s="99">
        <v>0</v>
      </c>
      <c r="Q10" s="100">
        <f t="shared" si="1"/>
        <v>3</v>
      </c>
      <c r="R10" s="109">
        <v>1</v>
      </c>
      <c r="S10" s="109">
        <v>1</v>
      </c>
      <c r="T10" s="109">
        <v>0</v>
      </c>
      <c r="U10" s="109">
        <v>0</v>
      </c>
      <c r="V10" s="109">
        <v>0</v>
      </c>
      <c r="W10" s="109">
        <v>2</v>
      </c>
      <c r="X10" s="109">
        <v>0</v>
      </c>
      <c r="Y10" s="109">
        <v>0.75</v>
      </c>
      <c r="Z10" s="109">
        <v>1.5</v>
      </c>
      <c r="AA10" s="109">
        <v>0.5</v>
      </c>
      <c r="AB10" s="109">
        <v>0</v>
      </c>
      <c r="AC10" s="109">
        <v>2</v>
      </c>
      <c r="AD10" s="109">
        <v>2</v>
      </c>
      <c r="AE10" s="109">
        <v>1</v>
      </c>
      <c r="AF10" s="109">
        <v>0</v>
      </c>
      <c r="AG10" s="109">
        <v>10</v>
      </c>
      <c r="AH10" s="110">
        <f t="shared" si="2"/>
        <v>21.75</v>
      </c>
      <c r="AI10" s="92">
        <f t="shared" si="3"/>
        <v>52.75</v>
      </c>
    </row>
    <row r="11" spans="1:35" ht="15.75">
      <c r="A11" s="52" t="s">
        <v>43</v>
      </c>
      <c r="B11" s="94">
        <v>0</v>
      </c>
      <c r="C11" s="94">
        <v>0</v>
      </c>
      <c r="D11" s="94">
        <v>5</v>
      </c>
      <c r="E11" s="94">
        <v>5</v>
      </c>
      <c r="F11" s="94">
        <v>0</v>
      </c>
      <c r="G11" s="94">
        <v>5</v>
      </c>
      <c r="H11" s="94">
        <v>5</v>
      </c>
      <c r="I11" s="94">
        <v>0</v>
      </c>
      <c r="J11" s="94">
        <v>5</v>
      </c>
      <c r="K11" s="98">
        <f t="shared" si="0"/>
        <v>25</v>
      </c>
      <c r="L11" s="99">
        <v>4</v>
      </c>
      <c r="M11" s="99">
        <v>4</v>
      </c>
      <c r="N11" s="99">
        <v>4</v>
      </c>
      <c r="O11" s="99">
        <v>4</v>
      </c>
      <c r="P11" s="99">
        <v>4</v>
      </c>
      <c r="Q11" s="100">
        <f t="shared" si="1"/>
        <v>20</v>
      </c>
      <c r="R11" s="109">
        <v>1</v>
      </c>
      <c r="S11" s="109">
        <v>1</v>
      </c>
      <c r="T11" s="109">
        <v>1</v>
      </c>
      <c r="U11" s="109">
        <v>1</v>
      </c>
      <c r="V11" s="109">
        <v>1</v>
      </c>
      <c r="W11" s="109">
        <v>4</v>
      </c>
      <c r="X11" s="109">
        <v>2</v>
      </c>
      <c r="Y11" s="109">
        <v>0.75</v>
      </c>
      <c r="Z11" s="109">
        <v>1.5</v>
      </c>
      <c r="AA11" s="109">
        <v>0.5</v>
      </c>
      <c r="AB11" s="109">
        <v>1.5</v>
      </c>
      <c r="AC11" s="109">
        <v>2</v>
      </c>
      <c r="AD11" s="109">
        <v>2</v>
      </c>
      <c r="AE11" s="109">
        <v>2</v>
      </c>
      <c r="AF11" s="109">
        <v>1</v>
      </c>
      <c r="AG11" s="109">
        <v>10</v>
      </c>
      <c r="AH11" s="110">
        <f t="shared" si="2"/>
        <v>32.25</v>
      </c>
      <c r="AI11" s="92">
        <f t="shared" si="3"/>
        <v>77.25</v>
      </c>
    </row>
    <row r="12" spans="1:35" ht="15.75">
      <c r="A12" s="52" t="s">
        <v>29</v>
      </c>
      <c r="B12" s="94">
        <v>0</v>
      </c>
      <c r="C12" s="94">
        <v>0</v>
      </c>
      <c r="D12" s="94">
        <v>5</v>
      </c>
      <c r="E12" s="94">
        <v>2</v>
      </c>
      <c r="F12" s="94">
        <v>5</v>
      </c>
      <c r="G12" s="94">
        <v>5</v>
      </c>
      <c r="H12" s="94">
        <v>5</v>
      </c>
      <c r="I12" s="94">
        <v>0</v>
      </c>
      <c r="J12" s="94">
        <v>5</v>
      </c>
      <c r="K12" s="98">
        <f t="shared" si="0"/>
        <v>27</v>
      </c>
      <c r="L12" s="99">
        <v>4</v>
      </c>
      <c r="M12" s="99">
        <v>4</v>
      </c>
      <c r="N12" s="99">
        <v>0</v>
      </c>
      <c r="O12" s="99">
        <v>0</v>
      </c>
      <c r="P12" s="99">
        <v>0</v>
      </c>
      <c r="Q12" s="100">
        <f t="shared" si="1"/>
        <v>8</v>
      </c>
      <c r="R12" s="109">
        <v>1</v>
      </c>
      <c r="S12" s="109">
        <v>1</v>
      </c>
      <c r="T12" s="109">
        <v>1</v>
      </c>
      <c r="U12" s="109">
        <v>1</v>
      </c>
      <c r="V12" s="109">
        <v>0</v>
      </c>
      <c r="W12" s="109">
        <v>4</v>
      </c>
      <c r="X12" s="109">
        <v>0</v>
      </c>
      <c r="Y12" s="109">
        <v>1.5</v>
      </c>
      <c r="Z12" s="109">
        <v>1.5</v>
      </c>
      <c r="AA12" s="109">
        <v>0.5</v>
      </c>
      <c r="AB12" s="109">
        <v>0</v>
      </c>
      <c r="AC12" s="109">
        <v>2</v>
      </c>
      <c r="AD12" s="109">
        <v>2</v>
      </c>
      <c r="AE12" s="109">
        <v>2</v>
      </c>
      <c r="AF12" s="109">
        <v>1</v>
      </c>
      <c r="AG12" s="109">
        <v>8</v>
      </c>
      <c r="AH12" s="110">
        <f t="shared" si="2"/>
        <v>26.5</v>
      </c>
      <c r="AI12" s="92">
        <f t="shared" si="3"/>
        <v>61.5</v>
      </c>
    </row>
    <row r="13" spans="1:35" ht="15.75">
      <c r="A13" s="52" t="s">
        <v>39</v>
      </c>
      <c r="B13" s="94">
        <v>0</v>
      </c>
      <c r="C13" s="94">
        <v>0</v>
      </c>
      <c r="D13" s="94">
        <v>5</v>
      </c>
      <c r="E13" s="94">
        <v>5</v>
      </c>
      <c r="F13" s="94">
        <v>0</v>
      </c>
      <c r="G13" s="94">
        <v>5</v>
      </c>
      <c r="H13" s="94">
        <v>5</v>
      </c>
      <c r="I13" s="94">
        <v>0</v>
      </c>
      <c r="J13" s="94">
        <v>5</v>
      </c>
      <c r="K13" s="98">
        <f t="shared" si="0"/>
        <v>25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100">
        <f t="shared" si="1"/>
        <v>0</v>
      </c>
      <c r="R13" s="109">
        <v>1</v>
      </c>
      <c r="S13" s="109">
        <v>1</v>
      </c>
      <c r="T13" s="109">
        <v>1</v>
      </c>
      <c r="U13" s="109">
        <v>1</v>
      </c>
      <c r="V13" s="109">
        <v>2</v>
      </c>
      <c r="W13" s="109">
        <v>2</v>
      </c>
      <c r="X13" s="109">
        <v>1</v>
      </c>
      <c r="Y13" s="109">
        <v>0</v>
      </c>
      <c r="Z13" s="109">
        <v>1.5</v>
      </c>
      <c r="AA13" s="109">
        <v>0.5</v>
      </c>
      <c r="AB13" s="109">
        <v>0</v>
      </c>
      <c r="AC13" s="109">
        <v>2</v>
      </c>
      <c r="AD13" s="109">
        <v>1</v>
      </c>
      <c r="AE13" s="109">
        <v>2</v>
      </c>
      <c r="AF13" s="109">
        <v>0.5</v>
      </c>
      <c r="AG13" s="109">
        <v>10</v>
      </c>
      <c r="AH13" s="110">
        <f t="shared" si="2"/>
        <v>26.5</v>
      </c>
      <c r="AI13" s="92">
        <f t="shared" si="3"/>
        <v>51.5</v>
      </c>
    </row>
    <row r="14" spans="1:35" ht="15.75">
      <c r="A14" s="13" t="s">
        <v>76</v>
      </c>
      <c r="B14" s="94">
        <v>0</v>
      </c>
      <c r="C14" s="94">
        <v>0</v>
      </c>
      <c r="D14" s="94">
        <v>5</v>
      </c>
      <c r="E14" s="94">
        <v>5</v>
      </c>
      <c r="F14" s="94">
        <v>5</v>
      </c>
      <c r="G14" s="94">
        <v>5</v>
      </c>
      <c r="H14" s="94">
        <v>5</v>
      </c>
      <c r="I14" s="94">
        <v>0</v>
      </c>
      <c r="J14" s="94">
        <v>5</v>
      </c>
      <c r="K14" s="98">
        <f t="shared" si="0"/>
        <v>30</v>
      </c>
      <c r="L14" s="99">
        <v>4</v>
      </c>
      <c r="M14" s="99">
        <v>2</v>
      </c>
      <c r="N14" s="99">
        <v>0</v>
      </c>
      <c r="O14" s="99">
        <v>0</v>
      </c>
      <c r="P14" s="99">
        <v>0</v>
      </c>
      <c r="Q14" s="100">
        <f t="shared" si="1"/>
        <v>6</v>
      </c>
      <c r="R14" s="109">
        <v>1</v>
      </c>
      <c r="S14" s="109">
        <v>1</v>
      </c>
      <c r="T14" s="109">
        <v>1</v>
      </c>
      <c r="U14" s="109">
        <v>1</v>
      </c>
      <c r="V14" s="109">
        <v>0</v>
      </c>
      <c r="W14" s="109">
        <v>4</v>
      </c>
      <c r="X14" s="109">
        <v>0</v>
      </c>
      <c r="Y14" s="109">
        <v>0</v>
      </c>
      <c r="Z14" s="109">
        <v>0</v>
      </c>
      <c r="AA14" s="109">
        <v>0.5</v>
      </c>
      <c r="AB14" s="109">
        <v>0</v>
      </c>
      <c r="AC14" s="109">
        <v>2</v>
      </c>
      <c r="AD14" s="109">
        <v>2</v>
      </c>
      <c r="AE14" s="109">
        <v>2</v>
      </c>
      <c r="AF14" s="109">
        <v>0</v>
      </c>
      <c r="AG14" s="109">
        <v>0</v>
      </c>
      <c r="AH14" s="110">
        <f t="shared" si="2"/>
        <v>14.5</v>
      </c>
      <c r="AI14" s="92">
        <f t="shared" si="3"/>
        <v>50.5</v>
      </c>
    </row>
  </sheetData>
  <sheetProtection/>
  <mergeCells count="6">
    <mergeCell ref="A1:AI1"/>
    <mergeCell ref="A2:A3"/>
    <mergeCell ref="B2:K2"/>
    <mergeCell ref="L2:Q2"/>
    <mergeCell ref="R2:AH2"/>
    <mergeCell ref="AI2:AI3"/>
  </mergeCell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Гость</cp:lastModifiedBy>
  <cp:lastPrinted>2016-02-15T12:14:23Z</cp:lastPrinted>
  <dcterms:created xsi:type="dcterms:W3CDTF">2013-12-23T15:13:06Z</dcterms:created>
  <dcterms:modified xsi:type="dcterms:W3CDTF">2016-03-11T21:46:50Z</dcterms:modified>
  <cp:category/>
  <cp:version/>
  <cp:contentType/>
  <cp:contentStatus/>
</cp:coreProperties>
</file>