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2"/>
  </bookViews>
  <sheets>
    <sheet name="1 тур" sheetId="1" r:id="rId1"/>
    <sheet name="2 тур" sheetId="3" r:id="rId2"/>
    <sheet name="Відбір" sheetId="4" r:id="rId3"/>
  </sheets>
  <definedNames>
    <definedName name="_xlnm._FilterDatabase" localSheetId="0" hidden="1">'1 тур'!$A$1:$AMB$156</definedName>
    <definedName name="_xlnm._FilterDatabase" localSheetId="1" hidden="1">'2 тур'!$A$1:$AMD$79</definedName>
  </definedNames>
  <calcPr calcId="145621"/>
</workbook>
</file>

<file path=xl/calcChain.xml><?xml version="1.0" encoding="utf-8"?>
<calcChain xmlns="http://schemas.openxmlformats.org/spreadsheetml/2006/main">
  <c r="F13" i="4" l="1"/>
  <c r="E13" i="4"/>
  <c r="I13" i="4" s="1"/>
  <c r="J13" i="4" s="1"/>
  <c r="F12" i="4"/>
  <c r="E12" i="4"/>
  <c r="I12" i="4" s="1"/>
  <c r="J12" i="4" s="1"/>
  <c r="G11" i="4"/>
  <c r="F11" i="4"/>
  <c r="I11" i="4" s="1"/>
  <c r="J11" i="4" s="1"/>
  <c r="E11" i="4"/>
  <c r="I10" i="4"/>
  <c r="J10" i="4" s="1"/>
  <c r="G10" i="4"/>
  <c r="F10" i="4"/>
  <c r="E10" i="4"/>
  <c r="H9" i="4"/>
  <c r="G9" i="4"/>
  <c r="F9" i="4"/>
  <c r="E9" i="4"/>
  <c r="I9" i="4" s="1"/>
  <c r="J9" i="4" s="1"/>
  <c r="H8" i="4"/>
  <c r="I8" i="4" s="1"/>
  <c r="J8" i="4" s="1"/>
  <c r="G8" i="4"/>
  <c r="F8" i="4"/>
  <c r="E8" i="4"/>
  <c r="H7" i="4"/>
  <c r="G7" i="4"/>
  <c r="F7" i="4"/>
  <c r="E7" i="4"/>
  <c r="I7" i="4" s="1"/>
  <c r="J7" i="4" s="1"/>
  <c r="H6" i="4"/>
  <c r="G6" i="4"/>
  <c r="F6" i="4"/>
  <c r="E6" i="4"/>
  <c r="I6" i="4" s="1"/>
  <c r="J6" i="4" s="1"/>
  <c r="H5" i="4"/>
  <c r="G5" i="4"/>
  <c r="F5" i="4"/>
  <c r="E5" i="4"/>
  <c r="I5" i="4" s="1"/>
  <c r="J5" i="4" s="1"/>
  <c r="H4" i="4"/>
  <c r="G4" i="4"/>
  <c r="F4" i="4"/>
  <c r="E4" i="4"/>
  <c r="I4" i="4" s="1"/>
  <c r="J4" i="4" s="1"/>
  <c r="H3" i="4"/>
  <c r="G3" i="4"/>
  <c r="F3" i="4"/>
  <c r="E3" i="4"/>
  <c r="I3" i="4" s="1"/>
  <c r="J3" i="4" s="1"/>
  <c r="H2" i="4"/>
  <c r="G2" i="4"/>
  <c r="F2" i="4"/>
  <c r="E2" i="4"/>
  <c r="I2" i="4" s="1"/>
  <c r="J2" i="4" s="1"/>
  <c r="ET79" i="3" l="1"/>
  <c r="DS79" i="3"/>
  <c r="CS79" i="3"/>
  <c r="BK79" i="3"/>
  <c r="BJ79" i="3" s="1"/>
  <c r="AE79" i="3"/>
  <c r="P79" i="3"/>
  <c r="O79" i="3"/>
  <c r="ET78" i="3"/>
  <c r="DS78" i="3"/>
  <c r="CS78" i="3"/>
  <c r="BK78" i="3"/>
  <c r="AE78" i="3"/>
  <c r="P78" i="3"/>
  <c r="ET77" i="3"/>
  <c r="DS77" i="3"/>
  <c r="CS77" i="3"/>
  <c r="BK77" i="3"/>
  <c r="AE77" i="3"/>
  <c r="P77" i="3"/>
  <c r="ET76" i="3"/>
  <c r="DS76" i="3"/>
  <c r="CS76" i="3"/>
  <c r="BK76" i="3"/>
  <c r="BJ76" i="3"/>
  <c r="N76" i="3" s="1"/>
  <c r="AE76" i="3"/>
  <c r="P76" i="3"/>
  <c r="O76" i="3"/>
  <c r="ET75" i="3"/>
  <c r="DS75" i="3"/>
  <c r="CS75" i="3"/>
  <c r="BK75" i="3"/>
  <c r="AE75" i="3"/>
  <c r="O75" i="3" s="1"/>
  <c r="P75" i="3"/>
  <c r="BK74" i="3"/>
  <c r="BJ74" i="3"/>
  <c r="AE74" i="3"/>
  <c r="P74" i="3"/>
  <c r="ET73" i="3"/>
  <c r="DS73" i="3"/>
  <c r="CS73" i="3"/>
  <c r="BK73" i="3"/>
  <c r="AE73" i="3"/>
  <c r="P73" i="3"/>
  <c r="O73" i="3" s="1"/>
  <c r="ET72" i="3"/>
  <c r="DS72" i="3"/>
  <c r="CS72" i="3"/>
  <c r="BK72" i="3"/>
  <c r="AE72" i="3"/>
  <c r="P72" i="3"/>
  <c r="O72" i="3"/>
  <c r="ET71" i="3"/>
  <c r="DS71" i="3"/>
  <c r="CS71" i="3"/>
  <c r="BK71" i="3"/>
  <c r="AE71" i="3"/>
  <c r="P71" i="3"/>
  <c r="O71" i="3" s="1"/>
  <c r="ET70" i="3"/>
  <c r="DS70" i="3"/>
  <c r="BJ70" i="3" s="1"/>
  <c r="CS70" i="3"/>
  <c r="BK70" i="3"/>
  <c r="AE70" i="3"/>
  <c r="P70" i="3"/>
  <c r="ET69" i="3"/>
  <c r="DS69" i="3"/>
  <c r="CS69" i="3"/>
  <c r="BK69" i="3"/>
  <c r="AE69" i="3"/>
  <c r="P69" i="3"/>
  <c r="O69" i="3"/>
  <c r="ET68" i="3"/>
  <c r="DS68" i="3"/>
  <c r="CS68" i="3"/>
  <c r="BK68" i="3"/>
  <c r="AE68" i="3"/>
  <c r="P68" i="3"/>
  <c r="O68" i="3" s="1"/>
  <c r="ET67" i="3"/>
  <c r="DS67" i="3"/>
  <c r="CS67" i="3"/>
  <c r="BK67" i="3"/>
  <c r="AE67" i="3"/>
  <c r="P67" i="3"/>
  <c r="O67" i="3" s="1"/>
  <c r="ET66" i="3"/>
  <c r="DS66" i="3"/>
  <c r="CS66" i="3"/>
  <c r="BK66" i="3"/>
  <c r="AE66" i="3"/>
  <c r="O66" i="3" s="1"/>
  <c r="P66" i="3"/>
  <c r="ET65" i="3"/>
  <c r="DS65" i="3"/>
  <c r="CS65" i="3"/>
  <c r="BK65" i="3"/>
  <c r="AE65" i="3"/>
  <c r="P65" i="3"/>
  <c r="O65" i="3" s="1"/>
  <c r="ET64" i="3"/>
  <c r="DS64" i="3"/>
  <c r="CS64" i="3"/>
  <c r="BK64" i="3"/>
  <c r="AE64" i="3"/>
  <c r="P64" i="3"/>
  <c r="O64" i="3"/>
  <c r="ET63" i="3"/>
  <c r="DS63" i="3"/>
  <c r="CS63" i="3"/>
  <c r="BK63" i="3"/>
  <c r="AE63" i="3"/>
  <c r="P63" i="3"/>
  <c r="ET62" i="3"/>
  <c r="DS62" i="3"/>
  <c r="BJ62" i="3" s="1"/>
  <c r="CS62" i="3"/>
  <c r="BK62" i="3"/>
  <c r="AE62" i="3"/>
  <c r="P62" i="3"/>
  <c r="ET61" i="3"/>
  <c r="DS61" i="3"/>
  <c r="CS61" i="3"/>
  <c r="BK61" i="3"/>
  <c r="AE61" i="3"/>
  <c r="P61" i="3"/>
  <c r="O61" i="3"/>
  <c r="ET60" i="3"/>
  <c r="DS60" i="3"/>
  <c r="CS60" i="3"/>
  <c r="BK60" i="3"/>
  <c r="AE60" i="3"/>
  <c r="P60" i="3"/>
  <c r="O60" i="3" s="1"/>
  <c r="ET59" i="3"/>
  <c r="DS59" i="3"/>
  <c r="CS59" i="3"/>
  <c r="BK59" i="3"/>
  <c r="AE59" i="3"/>
  <c r="P59" i="3"/>
  <c r="O59" i="3" s="1"/>
  <c r="ET58" i="3"/>
  <c r="DS58" i="3"/>
  <c r="CS58" i="3"/>
  <c r="BK58" i="3"/>
  <c r="AE58" i="3"/>
  <c r="P58" i="3"/>
  <c r="ET57" i="3"/>
  <c r="DS57" i="3"/>
  <c r="CS57" i="3"/>
  <c r="BK57" i="3"/>
  <c r="BJ57" i="3"/>
  <c r="AE57" i="3"/>
  <c r="O57" i="3" s="1"/>
  <c r="N57" i="3" s="1"/>
  <c r="P57" i="3"/>
  <c r="ET56" i="3"/>
  <c r="DS56" i="3"/>
  <c r="CS56" i="3"/>
  <c r="BK56" i="3"/>
  <c r="AE56" i="3"/>
  <c r="P56" i="3"/>
  <c r="O56" i="3"/>
  <c r="ET55" i="3"/>
  <c r="DS55" i="3"/>
  <c r="CS55" i="3"/>
  <c r="BK55" i="3"/>
  <c r="BJ55" i="3" s="1"/>
  <c r="AE55" i="3"/>
  <c r="P55" i="3"/>
  <c r="ET54" i="3"/>
  <c r="DS54" i="3"/>
  <c r="CS54" i="3"/>
  <c r="BK54" i="3"/>
  <c r="AE54" i="3"/>
  <c r="P54" i="3"/>
  <c r="O54" i="3" s="1"/>
  <c r="ET53" i="3"/>
  <c r="DS53" i="3"/>
  <c r="CS53" i="3"/>
  <c r="BK53" i="3"/>
  <c r="AE53" i="3"/>
  <c r="O53" i="3" s="1"/>
  <c r="P53" i="3"/>
  <c r="ET52" i="3"/>
  <c r="DS52" i="3"/>
  <c r="CS52" i="3"/>
  <c r="BK52" i="3"/>
  <c r="AE52" i="3"/>
  <c r="P52" i="3"/>
  <c r="O52" i="3" s="1"/>
  <c r="BK51" i="3"/>
  <c r="BJ51" i="3"/>
  <c r="AE51" i="3"/>
  <c r="P51" i="3"/>
  <c r="ET50" i="3"/>
  <c r="DS50" i="3"/>
  <c r="CS50" i="3"/>
  <c r="BK50" i="3"/>
  <c r="BJ50" i="3" s="1"/>
  <c r="AE50" i="3"/>
  <c r="P50" i="3"/>
  <c r="ET49" i="3"/>
  <c r="DS49" i="3"/>
  <c r="CS49" i="3"/>
  <c r="BK49" i="3"/>
  <c r="BJ49" i="3" s="1"/>
  <c r="AE49" i="3"/>
  <c r="P49" i="3"/>
  <c r="O49" i="3"/>
  <c r="ET48" i="3"/>
  <c r="DS48" i="3"/>
  <c r="CS48" i="3"/>
  <c r="BK48" i="3"/>
  <c r="AE48" i="3"/>
  <c r="P48" i="3"/>
  <c r="ET47" i="3"/>
  <c r="DS47" i="3"/>
  <c r="CS47" i="3"/>
  <c r="BJ47" i="3" s="1"/>
  <c r="BK47" i="3"/>
  <c r="AE47" i="3"/>
  <c r="P47" i="3"/>
  <c r="O47" i="3" s="1"/>
  <c r="ET46" i="3"/>
  <c r="DS46" i="3"/>
  <c r="CS46" i="3"/>
  <c r="BK46" i="3"/>
  <c r="BJ46" i="3"/>
  <c r="AE46" i="3"/>
  <c r="O46" i="3" s="1"/>
  <c r="P46" i="3"/>
  <c r="ET45" i="3"/>
  <c r="DS45" i="3"/>
  <c r="CS45" i="3"/>
  <c r="BK45" i="3"/>
  <c r="AE45" i="3"/>
  <c r="P45" i="3"/>
  <c r="O45" i="3" s="1"/>
  <c r="ET44" i="3"/>
  <c r="DS44" i="3"/>
  <c r="CS44" i="3"/>
  <c r="BK44" i="3"/>
  <c r="AE44" i="3"/>
  <c r="P44" i="3"/>
  <c r="O44" i="3" s="1"/>
  <c r="ET43" i="3"/>
  <c r="DS43" i="3"/>
  <c r="CS43" i="3"/>
  <c r="BK43" i="3"/>
  <c r="AE43" i="3"/>
  <c r="P43" i="3"/>
  <c r="ET42" i="3"/>
  <c r="DS42" i="3"/>
  <c r="CS42" i="3"/>
  <c r="BK42" i="3"/>
  <c r="AE42" i="3"/>
  <c r="P42" i="3"/>
  <c r="ET41" i="3"/>
  <c r="DS41" i="3"/>
  <c r="CS41" i="3"/>
  <c r="BK41" i="3"/>
  <c r="AE41" i="3"/>
  <c r="P41" i="3"/>
  <c r="O41" i="3" s="1"/>
  <c r="ET40" i="3"/>
  <c r="DS40" i="3"/>
  <c r="CS40" i="3"/>
  <c r="BK40" i="3"/>
  <c r="AE40" i="3"/>
  <c r="P40" i="3"/>
  <c r="O40" i="3" s="1"/>
  <c r="ET39" i="3"/>
  <c r="DS39" i="3"/>
  <c r="CS39" i="3"/>
  <c r="BK39" i="3"/>
  <c r="AE39" i="3"/>
  <c r="P39" i="3"/>
  <c r="ET38" i="3"/>
  <c r="DS38" i="3"/>
  <c r="BJ38" i="3" s="1"/>
  <c r="CS38" i="3"/>
  <c r="BK38" i="3"/>
  <c r="AE38" i="3"/>
  <c r="O38" i="3" s="1"/>
  <c r="P38" i="3"/>
  <c r="ET37" i="3"/>
  <c r="DS37" i="3"/>
  <c r="CS37" i="3"/>
  <c r="BK37" i="3"/>
  <c r="AE37" i="3"/>
  <c r="P37" i="3"/>
  <c r="O37" i="3"/>
  <c r="ET36" i="3"/>
  <c r="DS36" i="3"/>
  <c r="CS36" i="3"/>
  <c r="BK36" i="3"/>
  <c r="BJ36" i="3" s="1"/>
  <c r="AE36" i="3"/>
  <c r="P36" i="3"/>
  <c r="ET35" i="3"/>
  <c r="DS35" i="3"/>
  <c r="CS35" i="3"/>
  <c r="BK35" i="3"/>
  <c r="AE35" i="3"/>
  <c r="P35" i="3"/>
  <c r="O35" i="3" s="1"/>
  <c r="ET34" i="3"/>
  <c r="DS34" i="3"/>
  <c r="CS34" i="3"/>
  <c r="BK34" i="3"/>
  <c r="AE34" i="3"/>
  <c r="O34" i="3" s="1"/>
  <c r="P34" i="3"/>
  <c r="ET33" i="3"/>
  <c r="DS33" i="3"/>
  <c r="CS33" i="3"/>
  <c r="BK33" i="3"/>
  <c r="AE33" i="3"/>
  <c r="P33" i="3"/>
  <c r="O33" i="3" s="1"/>
  <c r="ET32" i="3"/>
  <c r="DS32" i="3"/>
  <c r="CS32" i="3"/>
  <c r="BK32" i="3"/>
  <c r="AE32" i="3"/>
  <c r="P32" i="3"/>
  <c r="O32" i="3" s="1"/>
  <c r="ET31" i="3"/>
  <c r="DS31" i="3"/>
  <c r="CS31" i="3"/>
  <c r="BK31" i="3"/>
  <c r="AE31" i="3"/>
  <c r="P31" i="3"/>
  <c r="BK30" i="3"/>
  <c r="BJ30" i="3" s="1"/>
  <c r="AE30" i="3"/>
  <c r="P30" i="3"/>
  <c r="O30" i="3" s="1"/>
  <c r="N30" i="3" s="1"/>
  <c r="ET29" i="3"/>
  <c r="DS29" i="3"/>
  <c r="CS29" i="3"/>
  <c r="BK29" i="3"/>
  <c r="AE29" i="3"/>
  <c r="P29" i="3"/>
  <c r="O29" i="3" s="1"/>
  <c r="BK28" i="3"/>
  <c r="BJ28" i="3" s="1"/>
  <c r="AE28" i="3"/>
  <c r="P28" i="3"/>
  <c r="ET27" i="3"/>
  <c r="DS27" i="3"/>
  <c r="CS27" i="3"/>
  <c r="BK27" i="3"/>
  <c r="AE27" i="3"/>
  <c r="P27" i="3"/>
  <c r="O27" i="3" s="1"/>
  <c r="BK26" i="3"/>
  <c r="BJ26" i="3"/>
  <c r="AE26" i="3"/>
  <c r="P26" i="3"/>
  <c r="ET25" i="3"/>
  <c r="DS25" i="3"/>
  <c r="BJ25" i="3" s="1"/>
  <c r="CS25" i="3"/>
  <c r="BK25" i="3"/>
  <c r="AE25" i="3"/>
  <c r="O25" i="3" s="1"/>
  <c r="P25" i="3"/>
  <c r="ET24" i="3"/>
  <c r="DS24" i="3"/>
  <c r="CS24" i="3"/>
  <c r="BK24" i="3"/>
  <c r="AE24" i="3"/>
  <c r="P24" i="3"/>
  <c r="O24" i="3"/>
  <c r="ET23" i="3"/>
  <c r="DS23" i="3"/>
  <c r="CS23" i="3"/>
  <c r="BK23" i="3"/>
  <c r="BJ23" i="3" s="1"/>
  <c r="AE23" i="3"/>
  <c r="P23" i="3"/>
  <c r="ET22" i="3"/>
  <c r="DS22" i="3"/>
  <c r="CS22" i="3"/>
  <c r="BK22" i="3"/>
  <c r="AE22" i="3"/>
  <c r="P22" i="3"/>
  <c r="O22" i="3" s="1"/>
  <c r="ET21" i="3"/>
  <c r="DS21" i="3"/>
  <c r="CS21" i="3"/>
  <c r="BK21" i="3"/>
  <c r="AE21" i="3"/>
  <c r="O21" i="3" s="1"/>
  <c r="P21" i="3"/>
  <c r="ET20" i="3"/>
  <c r="DS20" i="3"/>
  <c r="CS20" i="3"/>
  <c r="BK20" i="3"/>
  <c r="AE20" i="3"/>
  <c r="P20" i="3"/>
  <c r="O20" i="3" s="1"/>
  <c r="ET19" i="3"/>
  <c r="DS19" i="3"/>
  <c r="CS19" i="3"/>
  <c r="BK19" i="3"/>
  <c r="AE19" i="3"/>
  <c r="P19" i="3"/>
  <c r="O19" i="3" s="1"/>
  <c r="ET18" i="3"/>
  <c r="DS18" i="3"/>
  <c r="CS18" i="3"/>
  <c r="BK18" i="3"/>
  <c r="AE18" i="3"/>
  <c r="P18" i="3"/>
  <c r="ET17" i="3"/>
  <c r="DS17" i="3"/>
  <c r="CS17" i="3"/>
  <c r="BK17" i="3"/>
  <c r="AE17" i="3"/>
  <c r="P17" i="3"/>
  <c r="ET16" i="3"/>
  <c r="DS16" i="3"/>
  <c r="CS16" i="3"/>
  <c r="BK16" i="3"/>
  <c r="AE16" i="3"/>
  <c r="P16" i="3"/>
  <c r="O16" i="3" s="1"/>
  <c r="ET15" i="3"/>
  <c r="DS15" i="3"/>
  <c r="CS15" i="3"/>
  <c r="BK15" i="3"/>
  <c r="AE15" i="3"/>
  <c r="P15" i="3"/>
  <c r="O15" i="3" s="1"/>
  <c r="ET14" i="3"/>
  <c r="DS14" i="3"/>
  <c r="CS14" i="3"/>
  <c r="BK14" i="3"/>
  <c r="AE14" i="3"/>
  <c r="P14" i="3"/>
  <c r="ET13" i="3"/>
  <c r="DS13" i="3"/>
  <c r="CS13" i="3"/>
  <c r="BK13" i="3"/>
  <c r="AE13" i="3"/>
  <c r="P13" i="3"/>
  <c r="ET12" i="3"/>
  <c r="DS12" i="3"/>
  <c r="CS12" i="3"/>
  <c r="BK12" i="3"/>
  <c r="BJ12" i="3" s="1"/>
  <c r="AE12" i="3"/>
  <c r="P12" i="3"/>
  <c r="O12" i="3"/>
  <c r="ET11" i="3"/>
  <c r="DS11" i="3"/>
  <c r="CS11" i="3"/>
  <c r="BK11" i="3"/>
  <c r="AE11" i="3"/>
  <c r="P11" i="3"/>
  <c r="ET10" i="3"/>
  <c r="DS10" i="3"/>
  <c r="CS10" i="3"/>
  <c r="BJ10" i="3" s="1"/>
  <c r="BK10" i="3"/>
  <c r="AE10" i="3"/>
  <c r="P10" i="3"/>
  <c r="O10" i="3" s="1"/>
  <c r="ET9" i="3"/>
  <c r="BJ9" i="3" s="1"/>
  <c r="DS9" i="3"/>
  <c r="CS9" i="3"/>
  <c r="BK9" i="3"/>
  <c r="AE9" i="3"/>
  <c r="O9" i="3" s="1"/>
  <c r="N9" i="3" s="1"/>
  <c r="P9" i="3"/>
  <c r="ET8" i="3"/>
  <c r="DS8" i="3"/>
  <c r="CS8" i="3"/>
  <c r="BK8" i="3"/>
  <c r="AE8" i="3"/>
  <c r="P8" i="3"/>
  <c r="O8" i="3"/>
  <c r="ET7" i="3"/>
  <c r="DS7" i="3"/>
  <c r="CS7" i="3"/>
  <c r="BK7" i="3"/>
  <c r="BJ7" i="3" s="1"/>
  <c r="AE7" i="3"/>
  <c r="P7" i="3"/>
  <c r="ET6" i="3"/>
  <c r="DS6" i="3"/>
  <c r="CS6" i="3"/>
  <c r="BK6" i="3"/>
  <c r="AE6" i="3"/>
  <c r="P6" i="3"/>
  <c r="O6" i="3" s="1"/>
  <c r="ET5" i="3"/>
  <c r="DS5" i="3"/>
  <c r="CS5" i="3"/>
  <c r="BK5" i="3"/>
  <c r="AE5" i="3"/>
  <c r="O5" i="3" s="1"/>
  <c r="P5" i="3"/>
  <c r="ET4" i="3"/>
  <c r="DS4" i="3"/>
  <c r="CS4" i="3"/>
  <c r="BK4" i="3"/>
  <c r="AE4" i="3"/>
  <c r="P4" i="3"/>
  <c r="O4" i="3" s="1"/>
  <c r="ET3" i="3"/>
  <c r="DS3" i="3"/>
  <c r="CS3" i="3"/>
  <c r="BK3" i="3"/>
  <c r="BJ3" i="3" s="1"/>
  <c r="AE3" i="3"/>
  <c r="P3" i="3"/>
  <c r="O3" i="3" s="1"/>
  <c r="ET2" i="3"/>
  <c r="DS2" i="3"/>
  <c r="CS2" i="3"/>
  <c r="BK2" i="3"/>
  <c r="AE2" i="3"/>
  <c r="P2" i="3"/>
  <c r="O2" i="3" s="1"/>
  <c r="N25" i="3" l="1"/>
  <c r="N38" i="3"/>
  <c r="N10" i="3"/>
  <c r="BJ11" i="3"/>
  <c r="N12" i="3"/>
  <c r="O13" i="3"/>
  <c r="BJ13" i="3"/>
  <c r="BJ14" i="3"/>
  <c r="BJ16" i="3"/>
  <c r="BJ27" i="3"/>
  <c r="BJ39" i="3"/>
  <c r="BJ41" i="3"/>
  <c r="N47" i="3"/>
  <c r="BJ48" i="3"/>
  <c r="N49" i="3"/>
  <c r="O50" i="3"/>
  <c r="N50" i="3" s="1"/>
  <c r="BJ58" i="3"/>
  <c r="BJ60" i="3"/>
  <c r="O62" i="3"/>
  <c r="N62" i="3" s="1"/>
  <c r="BJ63" i="3"/>
  <c r="BJ65" i="3"/>
  <c r="N65" i="3" s="1"/>
  <c r="BJ68" i="3"/>
  <c r="O70" i="3"/>
  <c r="N70" i="3" s="1"/>
  <c r="BJ71" i="3"/>
  <c r="BJ73" i="3"/>
  <c r="N73" i="3" s="1"/>
  <c r="BJ75" i="3"/>
  <c r="BJ77" i="3"/>
  <c r="N79" i="3"/>
  <c r="N3" i="3"/>
  <c r="BJ2" i="3"/>
  <c r="BJ4" i="3"/>
  <c r="N4" i="3" s="1"/>
  <c r="O7" i="3"/>
  <c r="N7" i="3" s="1"/>
  <c r="O14" i="3"/>
  <c r="BJ15" i="3"/>
  <c r="O17" i="3"/>
  <c r="N17" i="3" s="1"/>
  <c r="BJ17" i="3"/>
  <c r="BJ18" i="3"/>
  <c r="BJ20" i="3"/>
  <c r="N20" i="3" s="1"/>
  <c r="O23" i="3"/>
  <c r="N23" i="3" s="1"/>
  <c r="O26" i="3"/>
  <c r="N26" i="3" s="1"/>
  <c r="O28" i="3"/>
  <c r="N28" i="3" s="1"/>
  <c r="BJ31" i="3"/>
  <c r="BJ33" i="3"/>
  <c r="N33" i="3" s="1"/>
  <c r="O36" i="3"/>
  <c r="O39" i="3"/>
  <c r="BJ40" i="3"/>
  <c r="N40" i="3" s="1"/>
  <c r="O42" i="3"/>
  <c r="N42" i="3" s="1"/>
  <c r="BJ42" i="3"/>
  <c r="BJ43" i="3"/>
  <c r="BJ45" i="3"/>
  <c r="N45" i="3" s="1"/>
  <c r="BJ52" i="3"/>
  <c r="N52" i="3" s="1"/>
  <c r="O55" i="3"/>
  <c r="O58" i="3"/>
  <c r="BJ59" i="3"/>
  <c r="N59" i="3" s="1"/>
  <c r="O63" i="3"/>
  <c r="BJ66" i="3"/>
  <c r="O77" i="3"/>
  <c r="BJ78" i="3"/>
  <c r="N2" i="3"/>
  <c r="BJ5" i="3"/>
  <c r="N5" i="3" s="1"/>
  <c r="BJ6" i="3"/>
  <c r="N6" i="3" s="1"/>
  <c r="BJ8" i="3"/>
  <c r="O11" i="3"/>
  <c r="O18" i="3"/>
  <c r="N18" i="3" s="1"/>
  <c r="BJ19" i="3"/>
  <c r="N19" i="3" s="1"/>
  <c r="N21" i="3"/>
  <c r="BJ21" i="3"/>
  <c r="BJ22" i="3"/>
  <c r="BJ24" i="3"/>
  <c r="N24" i="3" s="1"/>
  <c r="BJ29" i="3"/>
  <c r="N29" i="3" s="1"/>
  <c r="O31" i="3"/>
  <c r="N31" i="3" s="1"/>
  <c r="BJ32" i="3"/>
  <c r="N32" i="3" s="1"/>
  <c r="BJ34" i="3"/>
  <c r="N34" i="3" s="1"/>
  <c r="BJ35" i="3"/>
  <c r="N35" i="3" s="1"/>
  <c r="BJ37" i="3"/>
  <c r="O43" i="3"/>
  <c r="N43" i="3" s="1"/>
  <c r="BJ44" i="3"/>
  <c r="N44" i="3" s="1"/>
  <c r="N46" i="3"/>
  <c r="O48" i="3"/>
  <c r="O51" i="3"/>
  <c r="N51" i="3" s="1"/>
  <c r="N53" i="3"/>
  <c r="BJ53" i="3"/>
  <c r="BJ54" i="3"/>
  <c r="N54" i="3" s="1"/>
  <c r="BJ56" i="3"/>
  <c r="N56" i="3" s="1"/>
  <c r="BJ61" i="3"/>
  <c r="N61" i="3" s="1"/>
  <c r="BJ64" i="3"/>
  <c r="N64" i="3" s="1"/>
  <c r="N66" i="3"/>
  <c r="BJ67" i="3"/>
  <c r="N67" i="3" s="1"/>
  <c r="BJ69" i="3"/>
  <c r="N69" i="3" s="1"/>
  <c r="BJ72" i="3"/>
  <c r="N72" i="3" s="1"/>
  <c r="O74" i="3"/>
  <c r="N74" i="3" s="1"/>
  <c r="O78" i="3"/>
  <c r="N78" i="3" s="1"/>
  <c r="N11" i="3"/>
  <c r="N8" i="3"/>
  <c r="N15" i="3"/>
  <c r="N22" i="3"/>
  <c r="N37" i="3"/>
  <c r="N14" i="3"/>
  <c r="N16" i="3"/>
  <c r="N27" i="3"/>
  <c r="N36" i="3"/>
  <c r="N39" i="3"/>
  <c r="N41" i="3"/>
  <c r="N55" i="3"/>
  <c r="N58" i="3"/>
  <c r="N60" i="3"/>
  <c r="N63" i="3"/>
  <c r="N68" i="3"/>
  <c r="N71" i="3"/>
  <c r="N75" i="3"/>
  <c r="N77" i="3"/>
  <c r="N48" i="3"/>
  <c r="AD32" i="1"/>
  <c r="O32" i="1"/>
  <c r="AD84" i="1"/>
  <c r="O84" i="1"/>
  <c r="AD156" i="1"/>
  <c r="O156" i="1"/>
  <c r="AD37" i="1"/>
  <c r="O37" i="1"/>
  <c r="AD155" i="1"/>
  <c r="O155" i="1"/>
  <c r="AD154" i="1"/>
  <c r="O154" i="1"/>
  <c r="AD4" i="1"/>
  <c r="O4" i="1"/>
  <c r="AD153" i="1"/>
  <c r="O153" i="1"/>
  <c r="AD135" i="1"/>
  <c r="O135" i="1"/>
  <c r="AD48" i="1"/>
  <c r="O48" i="1"/>
  <c r="AD67" i="1"/>
  <c r="O67" i="1"/>
  <c r="AD130" i="1"/>
  <c r="O130" i="1"/>
  <c r="AD79" i="1"/>
  <c r="O79" i="1"/>
  <c r="AD18" i="1"/>
  <c r="O18" i="1"/>
  <c r="AD89" i="1"/>
  <c r="O89" i="1"/>
  <c r="AD10" i="1"/>
  <c r="O10" i="1"/>
  <c r="AD28" i="1"/>
  <c r="O28" i="1"/>
  <c r="AD125" i="1"/>
  <c r="O125" i="1"/>
  <c r="AD110" i="1"/>
  <c r="O110" i="1"/>
  <c r="AD14" i="1"/>
  <c r="O14" i="1"/>
  <c r="AD123" i="1"/>
  <c r="O123" i="1"/>
  <c r="AD58" i="1"/>
  <c r="O58" i="1"/>
  <c r="AD152" i="1"/>
  <c r="O152" i="1"/>
  <c r="AD47" i="1"/>
  <c r="O47" i="1"/>
  <c r="AD77" i="1"/>
  <c r="O77" i="1"/>
  <c r="AD57" i="1"/>
  <c r="O57" i="1"/>
  <c r="AD62" i="1"/>
  <c r="O62" i="1"/>
  <c r="AD12" i="1"/>
  <c r="O12" i="1"/>
  <c r="AD13" i="1"/>
  <c r="O13" i="1"/>
  <c r="AD126" i="1"/>
  <c r="O126" i="1"/>
  <c r="AD151" i="1"/>
  <c r="O151" i="1"/>
  <c r="AD5" i="1"/>
  <c r="O5" i="1"/>
  <c r="AD82" i="1"/>
  <c r="O82" i="1"/>
  <c r="AD34" i="1"/>
  <c r="O34" i="1"/>
  <c r="AD109" i="1"/>
  <c r="O109" i="1"/>
  <c r="AD46" i="1"/>
  <c r="O46" i="1"/>
  <c r="AD26" i="1"/>
  <c r="O26" i="1"/>
  <c r="AD118" i="1"/>
  <c r="O118" i="1"/>
  <c r="AD22" i="1"/>
  <c r="O22" i="1"/>
  <c r="AD113" i="1"/>
  <c r="O113" i="1"/>
  <c r="AD8" i="1"/>
  <c r="O8" i="1"/>
  <c r="AD45" i="1"/>
  <c r="O45" i="1"/>
  <c r="AD121" i="1"/>
  <c r="O121" i="1"/>
  <c r="AD23" i="1"/>
  <c r="O23" i="1"/>
  <c r="AD35" i="1"/>
  <c r="O35" i="1"/>
  <c r="AD88" i="1"/>
  <c r="O88" i="1"/>
  <c r="AD108" i="1"/>
  <c r="O108" i="1"/>
  <c r="AD85" i="1"/>
  <c r="O85" i="1"/>
  <c r="AD71" i="1"/>
  <c r="O71" i="1"/>
  <c r="AD143" i="1"/>
  <c r="O143" i="1"/>
  <c r="AD41" i="1"/>
  <c r="O41" i="1"/>
  <c r="AD56" i="1"/>
  <c r="O56" i="1"/>
  <c r="AD142" i="1"/>
  <c r="O142" i="1"/>
  <c r="AD81" i="1"/>
  <c r="O81" i="1"/>
  <c r="AD61" i="1"/>
  <c r="O61" i="1"/>
  <c r="AD69" i="1"/>
  <c r="O69" i="1"/>
  <c r="AD134" i="1"/>
  <c r="O134" i="1"/>
  <c r="AD150" i="1"/>
  <c r="O150" i="1"/>
  <c r="AD40" i="1"/>
  <c r="O40" i="1"/>
  <c r="AD133" i="1"/>
  <c r="O133" i="1"/>
  <c r="AD73" i="1"/>
  <c r="O73" i="1"/>
  <c r="AD78" i="1"/>
  <c r="O78" i="1"/>
  <c r="AD25" i="1"/>
  <c r="O25" i="1"/>
  <c r="AD38" i="1"/>
  <c r="O38" i="1"/>
  <c r="AD55" i="1"/>
  <c r="O55" i="1"/>
  <c r="AD111" i="1"/>
  <c r="O111" i="1"/>
  <c r="AD70" i="1"/>
  <c r="O70" i="1"/>
  <c r="AD66" i="1"/>
  <c r="O66" i="1"/>
  <c r="AD149" i="1"/>
  <c r="O149" i="1"/>
  <c r="AD29" i="1"/>
  <c r="O29" i="1"/>
  <c r="AD44" i="1"/>
  <c r="O44" i="1"/>
  <c r="AD86" i="1"/>
  <c r="O86" i="1"/>
  <c r="AD7" i="1"/>
  <c r="O7" i="1"/>
  <c r="AD21" i="1"/>
  <c r="O21" i="1"/>
  <c r="AD54" i="1"/>
  <c r="O54" i="1"/>
  <c r="AD20" i="1"/>
  <c r="O20" i="1"/>
  <c r="AD115" i="1"/>
  <c r="O115" i="1"/>
  <c r="AD132" i="1"/>
  <c r="O132" i="1"/>
  <c r="AD27" i="1"/>
  <c r="O27" i="1"/>
  <c r="AD43" i="1"/>
  <c r="O43" i="1"/>
  <c r="AD139" i="1"/>
  <c r="O139" i="1"/>
  <c r="AD148" i="1"/>
  <c r="O148" i="1"/>
  <c r="AD11" i="1"/>
  <c r="O11" i="1"/>
  <c r="AD120" i="1"/>
  <c r="O120" i="1"/>
  <c r="AD128" i="1"/>
  <c r="O128" i="1"/>
  <c r="AD33" i="1"/>
  <c r="O33" i="1"/>
  <c r="AD140" i="1"/>
  <c r="O140" i="1"/>
  <c r="AD9" i="1"/>
  <c r="O9" i="1"/>
  <c r="AD83" i="1"/>
  <c r="O83" i="1"/>
  <c r="AD92" i="1"/>
  <c r="O92" i="1"/>
  <c r="AD87" i="1"/>
  <c r="O87" i="1"/>
  <c r="AD147" i="1"/>
  <c r="O147" i="1"/>
  <c r="AD80" i="1"/>
  <c r="O80" i="1"/>
  <c r="AD129" i="1"/>
  <c r="O129" i="1"/>
  <c r="AD107" i="1"/>
  <c r="O107" i="1"/>
  <c r="AD106" i="1"/>
  <c r="O106" i="1"/>
  <c r="AD39" i="1"/>
  <c r="O39" i="1"/>
  <c r="AD94" i="1"/>
  <c r="O94" i="1"/>
  <c r="AD53" i="1"/>
  <c r="O53" i="1"/>
  <c r="AD105" i="1"/>
  <c r="O105" i="1"/>
  <c r="AD52" i="1"/>
  <c r="O52" i="1"/>
  <c r="AD116" i="1"/>
  <c r="O116" i="1"/>
  <c r="AD30" i="1"/>
  <c r="O30" i="1"/>
  <c r="AD104" i="1"/>
  <c r="O104" i="1"/>
  <c r="AD103" i="1"/>
  <c r="O103" i="1"/>
  <c r="AD136" i="1"/>
  <c r="O136" i="1"/>
  <c r="AD102" i="1"/>
  <c r="O102" i="1"/>
  <c r="AD19" i="1"/>
  <c r="O19" i="1"/>
  <c r="AD101" i="1"/>
  <c r="O101" i="1"/>
  <c r="AD124" i="1"/>
  <c r="O124" i="1"/>
  <c r="AD51" i="1"/>
  <c r="O51" i="1"/>
  <c r="AD131" i="1"/>
  <c r="O131" i="1"/>
  <c r="AD50" i="1"/>
  <c r="O50" i="1"/>
  <c r="AD24" i="1"/>
  <c r="O24" i="1"/>
  <c r="AD146" i="1"/>
  <c r="O146" i="1"/>
  <c r="AD16" i="1"/>
  <c r="O16" i="1"/>
  <c r="AD138" i="1"/>
  <c r="O138" i="1"/>
  <c r="AD76" i="1"/>
  <c r="O76" i="1"/>
  <c r="AD74" i="1"/>
  <c r="O74" i="1"/>
  <c r="AD17" i="1"/>
  <c r="O17" i="1"/>
  <c r="AD100" i="1"/>
  <c r="O100" i="1"/>
  <c r="AD49" i="1"/>
  <c r="O49" i="1"/>
  <c r="AD3" i="1"/>
  <c r="O3" i="1"/>
  <c r="AD114" i="1"/>
  <c r="O114" i="1"/>
  <c r="AD75" i="1"/>
  <c r="O75" i="1"/>
  <c r="AD117" i="1"/>
  <c r="O117" i="1"/>
  <c r="AD72" i="1"/>
  <c r="O72" i="1"/>
  <c r="AD99" i="1"/>
  <c r="O99" i="1"/>
  <c r="AD112" i="1"/>
  <c r="O112" i="1"/>
  <c r="AD68" i="1"/>
  <c r="O68" i="1"/>
  <c r="AD31" i="1"/>
  <c r="O31" i="1"/>
  <c r="AD98" i="1"/>
  <c r="O98" i="1"/>
  <c r="AD97" i="1"/>
  <c r="O97" i="1"/>
  <c r="AD145" i="1"/>
  <c r="O145" i="1"/>
  <c r="AD127" i="1"/>
  <c r="O127" i="1"/>
  <c r="AD93" i="1"/>
  <c r="O93" i="1"/>
  <c r="AD59" i="1"/>
  <c r="O59" i="1"/>
  <c r="AD119" i="1"/>
  <c r="O119" i="1"/>
  <c r="AD90" i="1"/>
  <c r="O90" i="1"/>
  <c r="AD15" i="1"/>
  <c r="O15" i="1"/>
  <c r="AD36" i="1"/>
  <c r="O36" i="1"/>
  <c r="AD65" i="1"/>
  <c r="O65" i="1"/>
  <c r="AD42" i="1"/>
  <c r="O42" i="1"/>
  <c r="AD63" i="1"/>
  <c r="O63" i="1"/>
  <c r="AD6" i="1"/>
  <c r="O6" i="1"/>
  <c r="AD137" i="1"/>
  <c r="O137" i="1"/>
  <c r="AD122" i="1"/>
  <c r="O122" i="1"/>
  <c r="AD96" i="1"/>
  <c r="O96" i="1"/>
  <c r="AD91" i="1"/>
  <c r="O91" i="1"/>
  <c r="AD60" i="1"/>
  <c r="O60" i="1"/>
  <c r="AD64" i="1"/>
  <c r="O64" i="1"/>
  <c r="AD144" i="1"/>
  <c r="O144" i="1"/>
  <c r="AD141" i="1"/>
  <c r="O141" i="1"/>
  <c r="AD95" i="1"/>
  <c r="O95" i="1"/>
  <c r="AD2" i="1"/>
  <c r="O2" i="1"/>
  <c r="N13" i="3" l="1"/>
  <c r="N156" i="1"/>
  <c r="N32" i="1"/>
  <c r="N75" i="1"/>
  <c r="N50" i="1"/>
  <c r="N101" i="1"/>
  <c r="N103" i="1"/>
  <c r="N43" i="1"/>
  <c r="N86" i="1"/>
  <c r="N85" i="1"/>
  <c r="N113" i="1"/>
  <c r="N10" i="1"/>
  <c r="N37" i="1"/>
  <c r="N144" i="1"/>
  <c r="N60" i="1"/>
  <c r="N63" i="1"/>
  <c r="N93" i="1"/>
  <c r="N145" i="1"/>
  <c r="N99" i="1"/>
  <c r="N69" i="1"/>
  <c r="N81" i="1"/>
  <c r="N56" i="1"/>
  <c r="N36" i="1"/>
  <c r="N97" i="1"/>
  <c r="N72" i="1"/>
  <c r="N82" i="1"/>
  <c r="N47" i="1"/>
  <c r="N58" i="1"/>
  <c r="N14" i="1"/>
  <c r="N141" i="1"/>
  <c r="N6" i="1"/>
  <c r="N138" i="1"/>
  <c r="N52" i="1"/>
  <c r="N53" i="1"/>
  <c r="N80" i="1"/>
  <c r="N87" i="1"/>
  <c r="N104" i="1"/>
  <c r="N116" i="1"/>
  <c r="N106" i="1"/>
  <c r="N9" i="1"/>
  <c r="N33" i="1"/>
  <c r="N120" i="1"/>
  <c r="N155" i="1"/>
  <c r="N100" i="1"/>
  <c r="N59" i="1"/>
  <c r="N91" i="1"/>
  <c r="N42" i="1"/>
  <c r="N17" i="1"/>
  <c r="N76" i="1"/>
  <c r="N131" i="1"/>
  <c r="N19" i="1"/>
  <c r="N136" i="1"/>
  <c r="N139" i="1"/>
  <c r="N115" i="1"/>
  <c r="N54" i="1"/>
  <c r="N149" i="1"/>
  <c r="N70" i="1"/>
  <c r="N73" i="1"/>
  <c r="N40" i="1"/>
  <c r="N88" i="1"/>
  <c r="N23" i="1"/>
  <c r="N5" i="1"/>
  <c r="N126" i="1"/>
  <c r="N12" i="1"/>
  <c r="N28" i="1"/>
  <c r="N79" i="1"/>
  <c r="N135" i="1"/>
  <c r="N4" i="1"/>
  <c r="N112" i="1"/>
  <c r="N51" i="1"/>
  <c r="N132" i="1"/>
  <c r="N20" i="1"/>
  <c r="N38" i="1"/>
  <c r="N78" i="1"/>
  <c r="N133" i="1"/>
  <c r="N71" i="1"/>
  <c r="N35" i="1"/>
  <c r="N121" i="1"/>
  <c r="N26" i="1"/>
  <c r="N13" i="1"/>
  <c r="N62" i="1"/>
  <c r="N18" i="1"/>
  <c r="N153" i="1"/>
  <c r="N64" i="1"/>
  <c r="N65" i="1"/>
  <c r="N127" i="1"/>
  <c r="N117" i="1"/>
  <c r="N74" i="1"/>
  <c r="N124" i="1"/>
  <c r="N30" i="1"/>
  <c r="N129" i="1"/>
  <c r="N147" i="1"/>
  <c r="N95" i="1"/>
  <c r="N122" i="1"/>
  <c r="N15" i="1"/>
  <c r="N119" i="1"/>
  <c r="N31" i="1"/>
  <c r="N114" i="1"/>
  <c r="N49" i="1"/>
  <c r="N146" i="1"/>
  <c r="N7" i="1"/>
  <c r="N8" i="1"/>
  <c r="N109" i="1"/>
  <c r="N39" i="1"/>
  <c r="N55" i="1"/>
  <c r="N2" i="1"/>
  <c r="N96" i="1"/>
  <c r="N137" i="1"/>
  <c r="N90" i="1"/>
  <c r="N98" i="1"/>
  <c r="N68" i="1"/>
  <c r="N3" i="1"/>
  <c r="N16" i="1"/>
  <c r="N24" i="1"/>
  <c r="N102" i="1"/>
  <c r="N105" i="1"/>
  <c r="N94" i="1"/>
  <c r="N83" i="1"/>
  <c r="N128" i="1"/>
  <c r="N11" i="1"/>
  <c r="N29" i="1"/>
  <c r="N66" i="1"/>
  <c r="N134" i="1"/>
  <c r="N142" i="1"/>
  <c r="N41" i="1"/>
  <c r="N118" i="1"/>
  <c r="N46" i="1"/>
  <c r="N77" i="1"/>
  <c r="N123" i="1"/>
  <c r="N110" i="1"/>
  <c r="N84" i="1"/>
  <c r="N67" i="1"/>
  <c r="N130" i="1"/>
  <c r="N48" i="1"/>
  <c r="N107" i="1"/>
  <c r="N92" i="1"/>
  <c r="N140" i="1"/>
  <c r="N148" i="1"/>
  <c r="N27" i="1"/>
  <c r="N21" i="1"/>
  <c r="N44" i="1"/>
  <c r="N111" i="1"/>
  <c r="N25" i="1"/>
  <c r="N150" i="1"/>
  <c r="N61" i="1"/>
  <c r="N143" i="1"/>
  <c r="N108" i="1"/>
  <c r="N45" i="1"/>
  <c r="N22" i="1"/>
  <c r="N34" i="1"/>
  <c r="N151" i="1"/>
  <c r="N57" i="1"/>
  <c r="N152" i="1"/>
  <c r="N125" i="1"/>
  <c r="N89" i="1"/>
  <c r="N154" i="1"/>
</calcChain>
</file>

<file path=xl/comments1.xml><?xml version="1.0" encoding="utf-8"?>
<comments xmlns="http://schemas.openxmlformats.org/spreadsheetml/2006/main">
  <authors>
    <author>user</author>
  </authors>
  <commentList>
    <comment ref="O59" authorId="0">
      <text>
        <r>
          <rPr>
            <sz val="12"/>
            <color indexed="81"/>
            <rFont val="Tahoma"/>
            <family val="2"/>
            <charset val="204"/>
          </rPr>
          <t>Оцінка за перше подання. Друге подання - помилкове, відправлено електронну таблицю.</t>
        </r>
      </text>
    </comment>
    <comment ref="A101" authorId="0">
      <text>
        <r>
          <rPr>
            <sz val="12"/>
            <color indexed="81"/>
            <rFont val="Tahoma"/>
            <family val="2"/>
            <charset val="204"/>
          </rPr>
          <t>Замість Зарицького</t>
        </r>
      </text>
    </comment>
    <comment ref="A112" authorId="0">
      <text>
        <r>
          <rPr>
            <sz val="12"/>
            <color indexed="81"/>
            <rFont val="Arial Narrow"/>
            <family val="2"/>
            <charset val="204"/>
          </rPr>
          <t>Не брав участі у ІІ етапі у зв'язку з участю у командній олімпіаді з інформатики</t>
        </r>
      </text>
    </comment>
    <comment ref="AD114" authorId="0">
      <text>
        <r>
          <rPr>
            <sz val="12"/>
            <color indexed="81"/>
            <rFont val="Tahoma"/>
            <family val="2"/>
            <charset val="204"/>
          </rPr>
          <t>За файл, надісланий першим. Другий файл - порожній</t>
        </r>
      </text>
    </comment>
    <comment ref="A147" authorId="0">
      <text>
        <r>
          <rPr>
            <sz val="12"/>
            <color indexed="81"/>
            <rFont val="Tahoma"/>
            <family val="2"/>
            <charset val="204"/>
          </rPr>
          <t>Замість Кравецького, який відмовився від участі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P32" authorId="0">
      <text>
        <r>
          <rPr>
            <sz val="12"/>
            <color indexed="81"/>
            <rFont val="Tahoma"/>
            <family val="2"/>
            <charset val="204"/>
          </rPr>
          <t>Оцінка за перше подання. Друге подання - помилкове, відправлено електронну таблицю.</t>
        </r>
      </text>
    </comment>
    <comment ref="L55" authorId="0">
      <text>
        <r>
          <rPr>
            <sz val="11"/>
            <color indexed="81"/>
            <rFont val="Tahoma"/>
            <family val="2"/>
            <charset val="204"/>
          </rPr>
          <t>Переможець Інтернет-олімпіади</t>
        </r>
      </text>
    </comment>
    <comment ref="A58" authorId="0">
      <text>
        <r>
          <rPr>
            <sz val="12"/>
            <color indexed="81"/>
            <rFont val="Arial Narrow"/>
            <family val="2"/>
            <charset val="204"/>
          </rPr>
          <t>Не брав участі у ІІ етапі у зв'язку з участю у командній олімпіаді з інформатики</t>
        </r>
      </text>
    </comment>
    <comment ref="AE74" authorId="0">
      <text>
        <r>
          <rPr>
            <sz val="12"/>
            <color indexed="81"/>
            <rFont val="Tahoma"/>
            <family val="2"/>
            <charset val="204"/>
          </rPr>
          <t>За файл, надісланий першим. Другий файл - порожній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2" authorId="0">
      <text>
        <r>
          <rPr>
            <sz val="12"/>
            <color indexed="81"/>
            <rFont val="Tahoma"/>
            <family val="2"/>
            <charset val="204"/>
          </rPr>
          <t xml:space="preserve">Переможець інтернет-олімпіади </t>
        </r>
      </text>
    </comment>
    <comment ref="A5" authorId="0">
      <text>
        <r>
          <rPr>
            <sz val="12"/>
            <color indexed="81"/>
            <rFont val="Arial Narrow"/>
            <family val="2"/>
            <charset val="204"/>
          </rPr>
          <t>Не брав участі у ІІ етапі у зв'язку з участю у командній олімпіаді з інформатики</t>
        </r>
      </text>
    </comment>
    <comment ref="H10" authorId="0">
      <text>
        <r>
          <rPr>
            <sz val="12"/>
            <color indexed="81"/>
            <rFont val="Tahoma"/>
            <family val="2"/>
            <charset val="204"/>
          </rPr>
          <t>Відсутній</t>
        </r>
      </text>
    </comment>
    <comment ref="H11" authorId="0">
      <text>
        <r>
          <rPr>
            <sz val="12"/>
            <color indexed="81"/>
            <rFont val="Tahoma"/>
            <family val="2"/>
            <charset val="204"/>
          </rPr>
          <t>Відсутній</t>
        </r>
      </text>
    </comment>
    <comment ref="G12" authorId="0">
      <text>
        <r>
          <rPr>
            <sz val="12"/>
            <color indexed="81"/>
            <rFont val="Tahoma"/>
            <family val="2"/>
            <charset val="204"/>
          </rPr>
          <t>Відсутній</t>
        </r>
      </text>
    </comment>
    <comment ref="H12" authorId="0">
      <text>
        <r>
          <rPr>
            <sz val="12"/>
            <color indexed="81"/>
            <rFont val="Tahoma"/>
            <family val="2"/>
            <charset val="204"/>
          </rPr>
          <t>Відсутній</t>
        </r>
      </text>
    </comment>
    <comment ref="G13" authorId="0">
      <text>
        <r>
          <rPr>
            <sz val="12"/>
            <color indexed="81"/>
            <rFont val="Tahoma"/>
            <family val="2"/>
            <charset val="204"/>
          </rPr>
          <t>Відсутня</t>
        </r>
      </text>
    </comment>
    <comment ref="H13" authorId="0">
      <text>
        <r>
          <rPr>
            <sz val="12"/>
            <color indexed="81"/>
            <rFont val="Tahoma"/>
            <family val="2"/>
            <charset val="204"/>
          </rPr>
          <t>Відсутня</t>
        </r>
      </text>
    </comment>
  </commentList>
</comments>
</file>

<file path=xl/sharedStrings.xml><?xml version="1.0" encoding="utf-8"?>
<sst xmlns="http://schemas.openxmlformats.org/spreadsheetml/2006/main" count="1861" uniqueCount="913">
  <si>
    <t>Стрельцов</t>
  </si>
  <si>
    <t>Дмитро Денисович</t>
  </si>
  <si>
    <t>Технічного ліцею Національного технічного університету України «Київський політехнічний інститут імені  І. Сікорського»</t>
  </si>
  <si>
    <t>Солом'янського</t>
  </si>
  <si>
    <t>Романкевич Олексій Генадійович</t>
  </si>
  <si>
    <t>2006-11-13</t>
  </si>
  <si>
    <t>strieltsovd8b@tl-kpi.kiev.ua</t>
  </si>
  <si>
    <t>Голосіївського</t>
  </si>
  <si>
    <t>Замолотнєв</t>
  </si>
  <si>
    <t>Дніпровського</t>
  </si>
  <si>
    <t>Каплиш</t>
  </si>
  <si>
    <t>Савченко</t>
  </si>
  <si>
    <t>Шевченківського</t>
  </si>
  <si>
    <t>Хмелевський</t>
  </si>
  <si>
    <t>Політехнічного ліцею Національного технічного університету України «Київський політехнічний інститут імені  І. Сікорського»</t>
  </si>
  <si>
    <t>Комаров Іван Юрійович</t>
  </si>
  <si>
    <t>Раковцій</t>
  </si>
  <si>
    <t>Ольга Юріївна</t>
  </si>
  <si>
    <t>2007-01-09</t>
  </si>
  <si>
    <t>orakovtsiy@gmail.com</t>
  </si>
  <si>
    <t>Самойлович</t>
  </si>
  <si>
    <t>Шмерега</t>
  </si>
  <si>
    <t>Волох</t>
  </si>
  <si>
    <t>Анастасія Іванівна</t>
  </si>
  <si>
    <t>Руських</t>
  </si>
  <si>
    <t>Старіковський</t>
  </si>
  <si>
    <t>Степаненко</t>
  </si>
  <si>
    <t>Ткаченко</t>
  </si>
  <si>
    <t>ліцею інформаційних технологій № 79</t>
  </si>
  <si>
    <t>Печерського</t>
  </si>
  <si>
    <t>Стукало</t>
  </si>
  <si>
    <t>Навроцька</t>
  </si>
  <si>
    <t>Хилько</t>
  </si>
  <si>
    <t>Мукомел</t>
  </si>
  <si>
    <t>Петренко</t>
  </si>
  <si>
    <t>Іван Тарасович</t>
  </si>
  <si>
    <t>2008-07-30</t>
  </si>
  <si>
    <t>dufschmirz@gmail.com</t>
  </si>
  <si>
    <t>Сиз</t>
  </si>
  <si>
    <t>Марія Олексіївна</t>
  </si>
  <si>
    <t>2008-06-20</t>
  </si>
  <si>
    <t>skymaryxxfx@gmail.com</t>
  </si>
  <si>
    <t>Калабін</t>
  </si>
  <si>
    <t>Юдіна</t>
  </si>
  <si>
    <t>Дарина Андріївна</t>
  </si>
  <si>
    <t>2007-07-02</t>
  </si>
  <si>
    <t>darina555iu@gmail.com</t>
  </si>
  <si>
    <t>Шевлякова Ганна Вікторівна</t>
  </si>
  <si>
    <t>Ніколайчук</t>
  </si>
  <si>
    <t>Пилюченко</t>
  </si>
  <si>
    <t>Марія Георгіївна</t>
  </si>
  <si>
    <t>НВК №167</t>
  </si>
  <si>
    <t xml:space="preserve">Пащенко Олексій Михайлович </t>
  </si>
  <si>
    <t>2005-04-14</t>
  </si>
  <si>
    <t>mariiabell18@gmail.com</t>
  </si>
  <si>
    <t>Єримович</t>
  </si>
  <si>
    <t>Деснянського</t>
  </si>
  <si>
    <t>Дарницького</t>
  </si>
  <si>
    <t>Святошинського</t>
  </si>
  <si>
    <t>Коваленко</t>
  </si>
  <si>
    <t>Оболонського</t>
  </si>
  <si>
    <t>Тимошенко</t>
  </si>
  <si>
    <t>Спеціалізованої школи І-ІІІ ступенів № 264 з поглибленим вивченням англійської мови</t>
  </si>
  <si>
    <t>Вчитель Левченко Катерина Василівна</t>
  </si>
  <si>
    <t>Нечитайло</t>
  </si>
  <si>
    <t>Роман Ярославович</t>
  </si>
  <si>
    <t>2008-02-24</t>
  </si>
  <si>
    <t>rndemaster777@gmail.com</t>
  </si>
  <si>
    <t>Шлапак</t>
  </si>
  <si>
    <t>Данило Віталійович</t>
  </si>
  <si>
    <t>2005-05-16</t>
  </si>
  <si>
    <t>geografy2314@gmail.com</t>
  </si>
  <si>
    <t>Якименко</t>
  </si>
  <si>
    <t>Шевченко</t>
  </si>
  <si>
    <t>Патлай</t>
  </si>
  <si>
    <t>Кулик</t>
  </si>
  <si>
    <t>Дмитро Анатолійович</t>
  </si>
  <si>
    <t>Школа І-ІІІ ступенів 27</t>
  </si>
  <si>
    <t>Степанян-Подолянчук Тетяна Генадіївна</t>
  </si>
  <si>
    <t>2005-11-09</t>
  </si>
  <si>
    <t>dimakulyk2005@gmail.com</t>
  </si>
  <si>
    <t>2005-07-23</t>
  </si>
  <si>
    <t>спеціалізованої школи №196</t>
  </si>
  <si>
    <t>Федорчук</t>
  </si>
  <si>
    <t>Лозянко</t>
  </si>
  <si>
    <t>НВК «Оболонь»</t>
  </si>
  <si>
    <t>Іванова Дарія Володимирівна</t>
  </si>
  <si>
    <t>Середа</t>
  </si>
  <si>
    <t>Стелла Станіславівна</t>
  </si>
  <si>
    <t>sereda.stella@gmail.com</t>
  </si>
  <si>
    <t>Сокол</t>
  </si>
  <si>
    <t>Негода</t>
  </si>
  <si>
    <t>Олександр Олександрович</t>
  </si>
  <si>
    <t xml:space="preserve">Дєєва </t>
  </si>
  <si>
    <t>Верстюк</t>
  </si>
  <si>
    <t>Шевченко Тетяна Михайлівна</t>
  </si>
  <si>
    <t>Валеня</t>
  </si>
  <si>
    <t>Сліпченко</t>
  </si>
  <si>
    <t>Царик</t>
  </si>
  <si>
    <t>Пономаренко</t>
  </si>
  <si>
    <t>Мороз</t>
  </si>
  <si>
    <t>Олександра Ігорівна</t>
  </si>
  <si>
    <t>СШ №52</t>
  </si>
  <si>
    <t>2005-10-18</t>
  </si>
  <si>
    <t>sashamoroz911@gmail.com</t>
  </si>
  <si>
    <t>Озерчук</t>
  </si>
  <si>
    <t>Гатіна</t>
  </si>
  <si>
    <t>2005-05-26</t>
  </si>
  <si>
    <t>Коріневський</t>
  </si>
  <si>
    <t>Речич Наталія Василівна</t>
  </si>
  <si>
    <t>Єрошкіна</t>
  </si>
  <si>
    <t>Коба Жанна Вікторівна</t>
  </si>
  <si>
    <t xml:space="preserve">Поливач </t>
  </si>
  <si>
    <t>Марина Олександрівна</t>
  </si>
  <si>
    <t>Школа І-ІІІ ступенів №9 Оболонського району м. Києва</t>
  </si>
  <si>
    <t>Власенко Юлія Миколаївна</t>
  </si>
  <si>
    <t>2007-07-27</t>
  </si>
  <si>
    <t>marinapolyvach@gmail.com</t>
  </si>
  <si>
    <t>Білоус</t>
  </si>
  <si>
    <t>Олександр Васильович</t>
  </si>
  <si>
    <t>Спеціалізованої загальноосвітньої школи І-ІІІ ступенів №314 з поглибленим вивченням іноземної мови</t>
  </si>
  <si>
    <t>Клименко Каріна Ігорівна</t>
  </si>
  <si>
    <t xml:space="preserve">sclusivealex@gmail.com </t>
  </si>
  <si>
    <t>Головко</t>
  </si>
  <si>
    <t>Кубрак</t>
  </si>
  <si>
    <t>Дмитро Олексійович</t>
  </si>
  <si>
    <t>2006-06-22</t>
  </si>
  <si>
    <t>carlSTREMNIY@gmail.com</t>
  </si>
  <si>
    <t>Подільського</t>
  </si>
  <si>
    <t>Залізко</t>
  </si>
  <si>
    <t>Нікіта Анатолійович</t>
  </si>
  <si>
    <t>Школа |-||| ступенів №206 імені Леся Курбаса</t>
  </si>
  <si>
    <t>2007-03-22</t>
  </si>
  <si>
    <t>zalizkonikita5@gmail.com</t>
  </si>
  <si>
    <t xml:space="preserve">Вовк </t>
  </si>
  <si>
    <t>Давід Олександрович</t>
  </si>
  <si>
    <t xml:space="preserve">Школа I-III ступенів №9 Оболонського району м. Києва </t>
  </si>
  <si>
    <t>2007-07-11</t>
  </si>
  <si>
    <t>vanvanvovk440@gmail.com</t>
  </si>
  <si>
    <t>Поліщук</t>
  </si>
  <si>
    <t>Дар'я Миколаївна</t>
  </si>
  <si>
    <t>СШ №31</t>
  </si>
  <si>
    <t>Філюк Вікторія Валентинівна</t>
  </si>
  <si>
    <t>2005-02-11</t>
  </si>
  <si>
    <t>daria.polishchyk@gmail.com</t>
  </si>
  <si>
    <t xml:space="preserve">Кірик </t>
  </si>
  <si>
    <t>Оксана Ігорівна</t>
  </si>
  <si>
    <t>НВК "Ерудит"</t>
  </si>
  <si>
    <t>Дмитренко Алла Віталіївна, вчитель інформатики НВК "Ерудит"</t>
  </si>
  <si>
    <t>2006-07-05</t>
  </si>
  <si>
    <t>nvkerudit2018@gmail.com</t>
  </si>
  <si>
    <t>Данило Олександрович</t>
  </si>
  <si>
    <t>Кирило Олександрович</t>
  </si>
  <si>
    <t>Київської інженерної гімназії</t>
  </si>
  <si>
    <t>Деньченко</t>
  </si>
  <si>
    <t>2006-07-31</t>
  </si>
  <si>
    <t xml:space="preserve">Пустовіт </t>
  </si>
  <si>
    <t>Артем Олександрович</t>
  </si>
  <si>
    <t>спеціалізована школа І-ІІІ ступенів з поглибленим вивченням англійської мови №165 м.Києва</t>
  </si>
  <si>
    <t>Янчук Інна Вікторівна</t>
  </si>
  <si>
    <t>2006-04-08</t>
  </si>
  <si>
    <t>artempus@ukr.net</t>
  </si>
  <si>
    <t xml:space="preserve">Свічинський </t>
  </si>
  <si>
    <t>Баркар Тетяна Олександрівна</t>
  </si>
  <si>
    <t>2007-10-02</t>
  </si>
  <si>
    <t>2006-07-17</t>
  </si>
  <si>
    <t>2004-12-08</t>
  </si>
  <si>
    <t>Погорілко</t>
  </si>
  <si>
    <t>Аліна Шмагівна</t>
  </si>
  <si>
    <t>2007-07-07</t>
  </si>
  <si>
    <t>alin4ik737@gmail.com</t>
  </si>
  <si>
    <t>2006-09-20</t>
  </si>
  <si>
    <t xml:space="preserve">Іван Валентинович </t>
  </si>
  <si>
    <t>СШ № 31</t>
  </si>
  <si>
    <t>2006-03-21</t>
  </si>
  <si>
    <t>iakimenko772@gmail.com</t>
  </si>
  <si>
    <t>Івченко</t>
  </si>
  <si>
    <t>Євгенія Тарасівна</t>
  </si>
  <si>
    <t>Терещук Тетяна Василівна</t>
  </si>
  <si>
    <t>2005-03-17</t>
  </si>
  <si>
    <t>pochtalion.pechkin17@gmail.com</t>
  </si>
  <si>
    <t>Тищенко</t>
  </si>
  <si>
    <t>Питель</t>
  </si>
  <si>
    <t>Оніщенко Лариса Іванівна</t>
  </si>
  <si>
    <t>Боньковський</t>
  </si>
  <si>
    <t>2005-03-29</t>
  </si>
  <si>
    <t>Піддубняк</t>
  </si>
  <si>
    <t>Кацан</t>
  </si>
  <si>
    <t>Любов Романівна</t>
  </si>
  <si>
    <t>2006-04-28</t>
  </si>
  <si>
    <t>lubakatsan@gmail.com</t>
  </si>
  <si>
    <t>Заярін</t>
  </si>
  <si>
    <t>2006-07-19</t>
  </si>
  <si>
    <t>Бєляєв</t>
  </si>
  <si>
    <t>Голуб</t>
  </si>
  <si>
    <t>Михайло Вікторович</t>
  </si>
  <si>
    <t>Гімназії "Міленіум" №318</t>
  </si>
  <si>
    <t>Коновалова Олена Володимирівна</t>
  </si>
  <si>
    <t>2005-11-21</t>
  </si>
  <si>
    <t>mishataube2005@gmail.com</t>
  </si>
  <si>
    <t>Ейсмонт</t>
  </si>
  <si>
    <t>Юревич</t>
  </si>
  <si>
    <t>Анна Леонідівна</t>
  </si>
  <si>
    <t>школи І-ІІІ ступенів №132</t>
  </si>
  <si>
    <t>Дідковська Надія Василівна</t>
  </si>
  <si>
    <t>2005-09-27</t>
  </si>
  <si>
    <t>annayurevych@gmail.com</t>
  </si>
  <si>
    <t>Матвієнко</t>
  </si>
  <si>
    <t>Могорян</t>
  </si>
  <si>
    <t xml:space="preserve">Владислав Васильович </t>
  </si>
  <si>
    <t>Школа I-III ступенів №282 Деснянського району міста Києва</t>
  </si>
  <si>
    <t>Левицька Людмила Валеріївна</t>
  </si>
  <si>
    <t>2006-10-29</t>
  </si>
  <si>
    <t>vladmogoran@gmail.com</t>
  </si>
  <si>
    <t>Дяченко</t>
  </si>
  <si>
    <t>Кириченко</t>
  </si>
  <si>
    <t>Артемій Русланович</t>
  </si>
  <si>
    <t>2007-05-31</t>
  </si>
  <si>
    <t>kirich948.eta.orel@gmail.com</t>
  </si>
  <si>
    <t>Вовк Світлана Анатоліївна</t>
  </si>
  <si>
    <t>Єрмілов</t>
  </si>
  <si>
    <t>Михайло Дмитрович</t>
  </si>
  <si>
    <t>Спеціалізована школа Nº 52</t>
  </si>
  <si>
    <t>2021-11-08</t>
  </si>
  <si>
    <t>mihajloermilov@gmail.com</t>
  </si>
  <si>
    <t xml:space="preserve">Роман Вікторович </t>
  </si>
  <si>
    <t xml:space="preserve">Школа I-III ступенів №282 Деснянського района міста Києва </t>
  </si>
  <si>
    <t>roma8unite@gmail.com</t>
  </si>
  <si>
    <t>Ковтун</t>
  </si>
  <si>
    <t>Олександр  Дмитрович</t>
  </si>
  <si>
    <t>2006-08-15</t>
  </si>
  <si>
    <t>kad.lar10n@gmail.com</t>
  </si>
  <si>
    <t xml:space="preserve">Юр'єв </t>
  </si>
  <si>
    <t>Олександр Юрійович</t>
  </si>
  <si>
    <t xml:space="preserve">architekt127@gmail.com </t>
  </si>
  <si>
    <t>Козир Світлана Максимівна</t>
  </si>
  <si>
    <t>Говядін</t>
  </si>
  <si>
    <t>kitiho975@gmail.com</t>
  </si>
  <si>
    <t xml:space="preserve">Звягин </t>
  </si>
  <si>
    <t>Евгений Евгениевич</t>
  </si>
  <si>
    <t xml:space="preserve">Козир Светлана Максимивна </t>
  </si>
  <si>
    <t>2005-08-17</t>
  </si>
  <si>
    <t>ezvyagin2005@gmail.com</t>
  </si>
  <si>
    <t>Жмур</t>
  </si>
  <si>
    <t>Барей</t>
  </si>
  <si>
    <t>Шидловський Богдан Вікторович</t>
  </si>
  <si>
    <t>2005-10-16</t>
  </si>
  <si>
    <t>kapton4ik.feed@gmail.com</t>
  </si>
  <si>
    <t>Юдін</t>
  </si>
  <si>
    <t xml:space="preserve">Дмитро Олексійович </t>
  </si>
  <si>
    <t>Школа І-ІІІ ступенів №270</t>
  </si>
  <si>
    <t>2004-12-03</t>
  </si>
  <si>
    <t xml:space="preserve">darkrollii1@gmail.com </t>
  </si>
  <si>
    <t>Школа І-ІІІ ступенів № 160 Дарницького району м. Києва</t>
  </si>
  <si>
    <t>sch160@ukr.net</t>
  </si>
  <si>
    <t>Уманець Валентина Омелянівна</t>
  </si>
  <si>
    <t>Максимчук</t>
  </si>
  <si>
    <t>Владислав Віталійович</t>
  </si>
  <si>
    <t>Антипіна Ганна Борисівна</t>
  </si>
  <si>
    <t>2005-12-07</t>
  </si>
  <si>
    <t xml:space="preserve">Лаврінчук </t>
  </si>
  <si>
    <t>Іван Олександрович</t>
  </si>
  <si>
    <t>Бутенко</t>
  </si>
  <si>
    <t>НВК "Домінанта"</t>
  </si>
  <si>
    <t>Холява Михайло Володимирович</t>
  </si>
  <si>
    <t>Карташова</t>
  </si>
  <si>
    <t>Анастасія Леонідівна</t>
  </si>
  <si>
    <t>2006-08-25</t>
  </si>
  <si>
    <t>nekki2508@gmail.com</t>
  </si>
  <si>
    <t>Моралес Муньос</t>
  </si>
  <si>
    <t>Васич</t>
  </si>
  <si>
    <t>Іван Іванович</t>
  </si>
  <si>
    <t>Кузьминець Тетяна Вікторівна</t>
  </si>
  <si>
    <t>t_vasich@ukr.net</t>
  </si>
  <si>
    <t>Горусєва</t>
  </si>
  <si>
    <t>Вікторія Русланівна</t>
  </si>
  <si>
    <t>2007-11-29</t>
  </si>
  <si>
    <t>vikahorus@gmail.com</t>
  </si>
  <si>
    <t>Ліпатова</t>
  </si>
  <si>
    <t>Софія Андріївна</t>
  </si>
  <si>
    <t>2008-04-19</t>
  </si>
  <si>
    <t>pusiasl1@gmail.com</t>
  </si>
  <si>
    <t>Спеціалізованої школи І-ІІІ ступенів №296 з поглибленим вивченням іноземної мови Дарницького району м. Києва</t>
  </si>
  <si>
    <t>Приходько Ольга Григорівна</t>
  </si>
  <si>
    <t>Закревський</t>
  </si>
  <si>
    <t>Булигіна Людмила Вікторівна</t>
  </si>
  <si>
    <t>Мельник</t>
  </si>
  <si>
    <t>the.bast.forward@gmail.com</t>
  </si>
  <si>
    <t>Спеціалізованої школи 52</t>
  </si>
  <si>
    <t>Шульга</t>
  </si>
  <si>
    <t>Нікіта Олексійович</t>
  </si>
  <si>
    <t>2004-10-20</t>
  </si>
  <si>
    <t>nikita430567@gmail.com</t>
  </si>
  <si>
    <t>Баляба</t>
  </si>
  <si>
    <t>Данііл Олександрович</t>
  </si>
  <si>
    <t>2005-10-04</t>
  </si>
  <si>
    <t>baliabadaniil@gmail.com</t>
  </si>
  <si>
    <t>гімназії "Діалог"</t>
  </si>
  <si>
    <t>Клебанський</t>
  </si>
  <si>
    <t>Іван Михайлович</t>
  </si>
  <si>
    <t>2007-07-08</t>
  </si>
  <si>
    <t>ivanklebanskiy2@gmail.com</t>
  </si>
  <si>
    <t>ТОВ "Ліко-школа"</t>
  </si>
  <si>
    <t>Слєпова Аліна Вадимівна</t>
  </si>
  <si>
    <t>СШ №214</t>
  </si>
  <si>
    <t>Войтенко Наталія Анатоліївна</t>
  </si>
  <si>
    <t>Плісенко</t>
  </si>
  <si>
    <t>Євгеній Олександрович</t>
  </si>
  <si>
    <t>EvgeniyPlisenko@gmail.com</t>
  </si>
  <si>
    <t>Слєпов</t>
  </si>
  <si>
    <t>Терехов</t>
  </si>
  <si>
    <t>Максим Юрійович</t>
  </si>
  <si>
    <t>2005-01-05</t>
  </si>
  <si>
    <t>teremax2005@gmail.com</t>
  </si>
  <si>
    <t>Дегтяренко</t>
  </si>
  <si>
    <t>Негруб</t>
  </si>
  <si>
    <t>Красніков</t>
  </si>
  <si>
    <t>Владислав Валентинович</t>
  </si>
  <si>
    <t>СЗШ №206 імені Леся Курбаса</t>
  </si>
  <si>
    <t>Ващенко Ніна Василівна</t>
  </si>
  <si>
    <t>2005-08-11</t>
  </si>
  <si>
    <t>scromniy.chelovek@gmail.com</t>
  </si>
  <si>
    <t>Деркач</t>
  </si>
  <si>
    <t>Павлов</t>
  </si>
  <si>
    <t>Чувайкін</t>
  </si>
  <si>
    <t>Жуков</t>
  </si>
  <si>
    <t>Потужна Марина Володимирівна</t>
  </si>
  <si>
    <t>2006-05-10</t>
  </si>
  <si>
    <t>dimazhu2006@gmail.com</t>
  </si>
  <si>
    <t>Мельник Наталія Василівна</t>
  </si>
  <si>
    <t>Мотовілін</t>
  </si>
  <si>
    <t>Костянтин Костянтинович</t>
  </si>
  <si>
    <t>2008-10-17</t>
  </si>
  <si>
    <t>motovilin.k@i.liko-school.kiev.ua</t>
  </si>
  <si>
    <t>Марченко</t>
  </si>
  <si>
    <t>Микола Андрійович</t>
  </si>
  <si>
    <t>2008-01-31</t>
  </si>
  <si>
    <t>m.marchenko@i.liko-school.kiev.ua</t>
  </si>
  <si>
    <t>СШ №189</t>
  </si>
  <si>
    <t>Уманець</t>
  </si>
  <si>
    <t>Богдана Володимирівна</t>
  </si>
  <si>
    <t>b.umanets@obolon365.net</t>
  </si>
  <si>
    <t>Кученьова Тетяна Володимирівна</t>
  </si>
  <si>
    <t>Гончарук</t>
  </si>
  <si>
    <t>Дар'я Дмитрівн</t>
  </si>
  <si>
    <t>d.goncharuk2006@gmail.com</t>
  </si>
  <si>
    <t>Литвин Ольга Василівна</t>
  </si>
  <si>
    <t>Гасько</t>
  </si>
  <si>
    <t>Олександра Василівна</t>
  </si>
  <si>
    <t>школа І-ІІІ ступенів № 286 міста Києва</t>
  </si>
  <si>
    <t>2005-10-07</t>
  </si>
  <si>
    <t>07sasha10@gmail.com</t>
  </si>
  <si>
    <t>Махиня</t>
  </si>
  <si>
    <t xml:space="preserve">Рись </t>
  </si>
  <si>
    <t>Мойсієнко</t>
  </si>
  <si>
    <t>Хоцький</t>
  </si>
  <si>
    <t>Владислав Валерійович</t>
  </si>
  <si>
    <t>школа І-ІІІ ступенів №282 Деснянського району міста Києва</t>
  </si>
  <si>
    <t>2006-02-05</t>
  </si>
  <si>
    <t>vladforschool@gmail.com</t>
  </si>
  <si>
    <t>Піщимуха</t>
  </si>
  <si>
    <t>Прізвище</t>
  </si>
  <si>
    <t>Клас навчання</t>
  </si>
  <si>
    <t>Клас виконання</t>
  </si>
  <si>
    <t>Прилуцький</t>
  </si>
  <si>
    <t>Олександр Павлович</t>
  </si>
  <si>
    <t>Стрелковський</t>
  </si>
  <si>
    <t>Район</t>
  </si>
  <si>
    <t>гімназії № 178</t>
  </si>
  <si>
    <t>гімназії № 59 імені О.М. Бойченка</t>
  </si>
  <si>
    <t>гімназії №178</t>
  </si>
  <si>
    <t>гімназії №237</t>
  </si>
  <si>
    <t>ліцею "Престиж"</t>
  </si>
  <si>
    <t>НВК № 240 "Соціум"</t>
  </si>
  <si>
    <t>Олексій Ігорович</t>
  </si>
  <si>
    <t>Люльчак</t>
  </si>
  <si>
    <t>alexlyulchak14@gmail.com</t>
  </si>
  <si>
    <t>Джурляк</t>
  </si>
  <si>
    <t>Дмитро Вікторович</t>
  </si>
  <si>
    <t>fresserslegend@gmail.com</t>
  </si>
  <si>
    <t>Буракова Олена Олександрівна</t>
  </si>
  <si>
    <t>Шарикін</t>
  </si>
  <si>
    <t>Гліб Валерійович</t>
  </si>
  <si>
    <t>01.12.2008</t>
  </si>
  <si>
    <t>Sharykingleb@gmail.com</t>
  </si>
  <si>
    <t>СШ 88</t>
  </si>
  <si>
    <t>Спеціалізована школа №317</t>
  </si>
  <si>
    <t>Козороз Олена Василівна</t>
  </si>
  <si>
    <t>Пригодська</t>
  </si>
  <si>
    <t>Ксенія Костянтинівна</t>
  </si>
  <si>
    <t>06.02.2006</t>
  </si>
  <si>
    <t>kseniaprigodska14@gmail.com</t>
  </si>
  <si>
    <t>Аліна Мирославівна</t>
  </si>
  <si>
    <t>07.03.2007</t>
  </si>
  <si>
    <t>Alyna.tym@gmail.com</t>
  </si>
  <si>
    <t>Айзатулін</t>
  </si>
  <si>
    <t>Руслан Борисович</t>
  </si>
  <si>
    <t>ДНЗ "Київське регіональне вище професійне училище будівництва"</t>
  </si>
  <si>
    <t>Суботіна Оксана Вікторівна</t>
  </si>
  <si>
    <t>30.07.2004</t>
  </si>
  <si>
    <t xml:space="preserve">ruslanajzatulin620@gmail.com </t>
  </si>
  <si>
    <t>Лукашенко</t>
  </si>
  <si>
    <t xml:space="preserve">Руденко </t>
  </si>
  <si>
    <t>Києво-Печерський ліцей №171 "Лідер"</t>
  </si>
  <si>
    <t>Богомолова Н.І.</t>
  </si>
  <si>
    <t>Русова</t>
  </si>
  <si>
    <t>Марія Максимівна</t>
  </si>
  <si>
    <t>Rusova.Mariia@leader171.kiev.ua</t>
  </si>
  <si>
    <t>Семчишин</t>
  </si>
  <si>
    <t>Соломія Олегівна</t>
  </si>
  <si>
    <t>Semchyshyn.Solomiia@leader171.kiev.ua</t>
  </si>
  <si>
    <t>Анісімова</t>
  </si>
  <si>
    <t>Крістіна Андріївна</t>
  </si>
  <si>
    <t>Anisimova.Kristina@leader171.kiev.ua</t>
  </si>
  <si>
    <t>Жевага</t>
  </si>
  <si>
    <t>Zhevaha.Anastasiia@leader171.kiev.ua</t>
  </si>
  <si>
    <t>Мултих</t>
  </si>
  <si>
    <t>Multykh.Oleksandr@leader171.kiev.ua</t>
  </si>
  <si>
    <t>Смирнова</t>
  </si>
  <si>
    <t>Марія Вячеславівна</t>
  </si>
  <si>
    <t>Smyrnova.Mariia@leader171.kiev.ua</t>
  </si>
  <si>
    <t>Глушко</t>
  </si>
  <si>
    <t>Ігнатуша</t>
  </si>
  <si>
    <t>Валентин Анатолійович</t>
  </si>
  <si>
    <t>ПНЛ №145</t>
  </si>
  <si>
    <t>17:09:2006</t>
  </si>
  <si>
    <t>ihnatusha@lic145.kiev.ua</t>
  </si>
  <si>
    <t>Купянська</t>
  </si>
  <si>
    <t>Спеціалізована школа №3 з поглибленим вивченням інформаційних технологій</t>
  </si>
  <si>
    <t>Сухаревська</t>
  </si>
  <si>
    <t>Агнія Валентинівна</t>
  </si>
  <si>
    <t>Зуєва Любов Василівна</t>
  </si>
  <si>
    <t>Пікурова</t>
  </si>
  <si>
    <t>Обліковий запис ejudge</t>
  </si>
  <si>
    <t>agata140407@gmail.com</t>
  </si>
  <si>
    <t>Тест №1</t>
  </si>
  <si>
    <t>Тест №2</t>
  </si>
  <si>
    <t>Тест №3</t>
  </si>
  <si>
    <t>Тест №4</t>
  </si>
  <si>
    <t>Тест №5</t>
  </si>
  <si>
    <t>Тест №6</t>
  </si>
  <si>
    <t>Тест №7</t>
  </si>
  <si>
    <t>Тест №8</t>
  </si>
  <si>
    <t>Тест №9</t>
  </si>
  <si>
    <t>Тест №10</t>
  </si>
  <si>
    <t>Тест №11</t>
  </si>
  <si>
    <t>Тест №12</t>
  </si>
  <si>
    <t>Тест №13</t>
  </si>
  <si>
    <t>Тест №14</t>
  </si>
  <si>
    <t>Тест №15</t>
  </si>
  <si>
    <t>Тест №16</t>
  </si>
  <si>
    <t>Тест №17</t>
  </si>
  <si>
    <t>Тест №18</t>
  </si>
  <si>
    <t>Тест №19</t>
  </si>
  <si>
    <t>Тест №20</t>
  </si>
  <si>
    <t>Тест №21</t>
  </si>
  <si>
    <t>Тест №22</t>
  </si>
  <si>
    <t>Тест №23</t>
  </si>
  <si>
    <t>Тест №24</t>
  </si>
  <si>
    <t>Тест №25</t>
  </si>
  <si>
    <t>Тест №26</t>
  </si>
  <si>
    <t>Тест №27</t>
  </si>
  <si>
    <t>Тест №28</t>
  </si>
  <si>
    <t>Спеціалізованої школи І-ІІІ ступенів № 189 з поглибленим вивченням англійської та німецької мов</t>
  </si>
  <si>
    <t>Бузиль</t>
  </si>
  <si>
    <t>Назар Володимирович</t>
  </si>
  <si>
    <t>УФМЛ КНУ імені Тараса Шевченка</t>
  </si>
  <si>
    <t>УФМЛ</t>
  </si>
  <si>
    <t>Бодрик Оксана Олександрівна</t>
  </si>
  <si>
    <t>2005-07-06</t>
  </si>
  <si>
    <t>nazarbuzyl@gmail.com</t>
  </si>
  <si>
    <t>Чопа</t>
  </si>
  <si>
    <t>Ярослава Іванівна</t>
  </si>
  <si>
    <t>Войцеховський Микола Олексійович</t>
  </si>
  <si>
    <t>ich.jaroslawa@gmail.com</t>
  </si>
  <si>
    <t>Іванов</t>
  </si>
  <si>
    <t>2005-02-03</t>
  </si>
  <si>
    <t>Art_Iv3@ukr.net</t>
  </si>
  <si>
    <t>Демянчук</t>
  </si>
  <si>
    <t>Володимир Олегович</t>
  </si>
  <si>
    <t>Потієнко Валентина Олександрівна</t>
  </si>
  <si>
    <t>2005-06-04</t>
  </si>
  <si>
    <t>dem.volodymyrrr@gmail.com</t>
  </si>
  <si>
    <t>Світовенко</t>
  </si>
  <si>
    <t>Катерина Сергіївна</t>
  </si>
  <si>
    <t>2004-01-08</t>
  </si>
  <si>
    <t>svitovenko33@gmail.com</t>
  </si>
  <si>
    <t xml:space="preserve">Матюшенко </t>
  </si>
  <si>
    <t>Вікторія Вікторівна</t>
  </si>
  <si>
    <t>2004-11-06</t>
  </si>
  <si>
    <t>matuyshenko2004@gmail.com</t>
  </si>
  <si>
    <t>Гречка</t>
  </si>
  <si>
    <t>Долгопятов</t>
  </si>
  <si>
    <t xml:space="preserve">Володимир Віталійович </t>
  </si>
  <si>
    <t>Гуцал</t>
  </si>
  <si>
    <t>Світлана Євгенівна</t>
  </si>
  <si>
    <t xml:space="preserve">Ігор Андрійович </t>
  </si>
  <si>
    <t>Богомаз</t>
  </si>
  <si>
    <t xml:space="preserve">Тимофій Олександрович </t>
  </si>
  <si>
    <t>Нечай</t>
  </si>
  <si>
    <t>Соломія Юріївна</t>
  </si>
  <si>
    <t>timofei.bogomaz@gmail.com</t>
  </si>
  <si>
    <t>holubihor@gmail.com</t>
  </si>
  <si>
    <t>svitlanagutsal@gmail.com</t>
  </si>
  <si>
    <t>vova.dolgopyatov.ua@gmail.com</t>
  </si>
  <si>
    <t>Лукіна</t>
  </si>
  <si>
    <t>Катерина Романівна</t>
  </si>
  <si>
    <t>katia.koktus@gmail.com</t>
  </si>
  <si>
    <t>solomiyanech11@gmail.com</t>
  </si>
  <si>
    <t>k000</t>
  </si>
  <si>
    <t>4x5dsz3z</t>
  </si>
  <si>
    <t>k001</t>
  </si>
  <si>
    <t>b8k9hf88</t>
  </si>
  <si>
    <t>k002</t>
  </si>
  <si>
    <t>xb3ty3kp</t>
  </si>
  <si>
    <t>k003</t>
  </si>
  <si>
    <t>ddd2r58y</t>
  </si>
  <si>
    <t>k004</t>
  </si>
  <si>
    <t>k005</t>
  </si>
  <si>
    <t>vs4aa8sg</t>
  </si>
  <si>
    <t>k006</t>
  </si>
  <si>
    <t>utxer3xh</t>
  </si>
  <si>
    <t>k007</t>
  </si>
  <si>
    <t>k008</t>
  </si>
  <si>
    <t>wwywmqse</t>
  </si>
  <si>
    <t>k009</t>
  </si>
  <si>
    <t>k010</t>
  </si>
  <si>
    <t>k011</t>
  </si>
  <si>
    <t>tf8jvaka</t>
  </si>
  <si>
    <t>k012</t>
  </si>
  <si>
    <t>k013</t>
  </si>
  <si>
    <t>xz2qs7vb</t>
  </si>
  <si>
    <t>k014</t>
  </si>
  <si>
    <t>k015</t>
  </si>
  <si>
    <t>fjhw66w2</t>
  </si>
  <si>
    <t>k016</t>
  </si>
  <si>
    <t>k017</t>
  </si>
  <si>
    <t>k018</t>
  </si>
  <si>
    <t>b3ikjpbz</t>
  </si>
  <si>
    <t>k019</t>
  </si>
  <si>
    <t>k020</t>
  </si>
  <si>
    <t>62ht5etm</t>
  </si>
  <si>
    <t>k021</t>
  </si>
  <si>
    <t>xabqtn9f</t>
  </si>
  <si>
    <t>k022</t>
  </si>
  <si>
    <t>i2hwir6b</t>
  </si>
  <si>
    <t>k023</t>
  </si>
  <si>
    <t>7tdj4mp8</t>
  </si>
  <si>
    <t>k024</t>
  </si>
  <si>
    <t>k025</t>
  </si>
  <si>
    <t>k026</t>
  </si>
  <si>
    <t>5b2sthph</t>
  </si>
  <si>
    <t>k027</t>
  </si>
  <si>
    <t>k028</t>
  </si>
  <si>
    <t>uip8taep</t>
  </si>
  <si>
    <t>k029</t>
  </si>
  <si>
    <t>k030</t>
  </si>
  <si>
    <t>k031</t>
  </si>
  <si>
    <t>k032</t>
  </si>
  <si>
    <t>fmx653c4</t>
  </si>
  <si>
    <t>k033</t>
  </si>
  <si>
    <t>7y76sxt6</t>
  </si>
  <si>
    <t>k034</t>
  </si>
  <si>
    <t>k035</t>
  </si>
  <si>
    <t>k036</t>
  </si>
  <si>
    <t>k037</t>
  </si>
  <si>
    <t>8tkbi4e4</t>
  </si>
  <si>
    <t>k038</t>
  </si>
  <si>
    <t>k039</t>
  </si>
  <si>
    <t>f4dzr9un</t>
  </si>
  <si>
    <t>k040</t>
  </si>
  <si>
    <t>k041</t>
  </si>
  <si>
    <t>dz6mix92</t>
  </si>
  <si>
    <t>k042</t>
  </si>
  <si>
    <t>k043</t>
  </si>
  <si>
    <t>urxy6v87</t>
  </si>
  <si>
    <t>k044</t>
  </si>
  <si>
    <t>k045</t>
  </si>
  <si>
    <t>viugvbey</t>
  </si>
  <si>
    <t>k046</t>
  </si>
  <si>
    <t>k047</t>
  </si>
  <si>
    <t>ux7pir9a</t>
  </si>
  <si>
    <t>k048</t>
  </si>
  <si>
    <t>268ns343</t>
  </si>
  <si>
    <t>k049</t>
  </si>
  <si>
    <t>yqqxge5c</t>
  </si>
  <si>
    <t>k050</t>
  </si>
  <si>
    <t>85zr97rp</t>
  </si>
  <si>
    <t>k051</t>
  </si>
  <si>
    <t>k052</t>
  </si>
  <si>
    <t>k053</t>
  </si>
  <si>
    <t>vukwtt2m</t>
  </si>
  <si>
    <t>k054</t>
  </si>
  <si>
    <t>qu8qsjym</t>
  </si>
  <si>
    <t>k055</t>
  </si>
  <si>
    <t>vxi3ascg</t>
  </si>
  <si>
    <t>k056</t>
  </si>
  <si>
    <t>ieitnk2x</t>
  </si>
  <si>
    <t>k057</t>
  </si>
  <si>
    <t>gn93su8j</t>
  </si>
  <si>
    <t>k058</t>
  </si>
  <si>
    <t>nq7ceuke</t>
  </si>
  <si>
    <t>k059</t>
  </si>
  <si>
    <t>nit257fy</t>
  </si>
  <si>
    <t>k060</t>
  </si>
  <si>
    <t>k061</t>
  </si>
  <si>
    <t>k062</t>
  </si>
  <si>
    <t>uymxuca5</t>
  </si>
  <si>
    <t>k063</t>
  </si>
  <si>
    <t>97ctrrd5</t>
  </si>
  <si>
    <t>k064</t>
  </si>
  <si>
    <t>d4f8gmp3</t>
  </si>
  <si>
    <t>k065</t>
  </si>
  <si>
    <t>muiz42k9</t>
  </si>
  <si>
    <t>k066</t>
  </si>
  <si>
    <t>k067</t>
  </si>
  <si>
    <t>5ypsp7za</t>
  </si>
  <si>
    <t>k068</t>
  </si>
  <si>
    <t>zewgtdqg</t>
  </si>
  <si>
    <t>k069</t>
  </si>
  <si>
    <t>k070</t>
  </si>
  <si>
    <t>k071</t>
  </si>
  <si>
    <t>8a9x78ug</t>
  </si>
  <si>
    <t>k072</t>
  </si>
  <si>
    <t>mwz54ikx</t>
  </si>
  <si>
    <t>k073</t>
  </si>
  <si>
    <t>n6f77zpq</t>
  </si>
  <si>
    <t>k074</t>
  </si>
  <si>
    <t>pgczz6hw</t>
  </si>
  <si>
    <t>k075</t>
  </si>
  <si>
    <t>k076</t>
  </si>
  <si>
    <t>udsspnjh</t>
  </si>
  <si>
    <t>k077</t>
  </si>
  <si>
    <t>k078</t>
  </si>
  <si>
    <t>k079</t>
  </si>
  <si>
    <t>57fgfjwe</t>
  </si>
  <si>
    <t>k080</t>
  </si>
  <si>
    <t>k081</t>
  </si>
  <si>
    <t>k082</t>
  </si>
  <si>
    <t>cdpmxy9p</t>
  </si>
  <si>
    <t>k083</t>
  </si>
  <si>
    <t>9gynhv9e</t>
  </si>
  <si>
    <t>k084</t>
  </si>
  <si>
    <t>k085</t>
  </si>
  <si>
    <t>tdyq79sb</t>
  </si>
  <si>
    <t>k086</t>
  </si>
  <si>
    <t>k087</t>
  </si>
  <si>
    <t>k088</t>
  </si>
  <si>
    <t>k089</t>
  </si>
  <si>
    <t>pbbvwbic</t>
  </si>
  <si>
    <t>k090</t>
  </si>
  <si>
    <t>exschzdv</t>
  </si>
  <si>
    <t>k091</t>
  </si>
  <si>
    <t>k092</t>
  </si>
  <si>
    <t>k093</t>
  </si>
  <si>
    <t>k094</t>
  </si>
  <si>
    <t>k095</t>
  </si>
  <si>
    <t>ckbje36p</t>
  </si>
  <si>
    <t>k096</t>
  </si>
  <si>
    <t>44jy8mcm</t>
  </si>
  <si>
    <t>k097</t>
  </si>
  <si>
    <t>k098</t>
  </si>
  <si>
    <t>k099</t>
  </si>
  <si>
    <t>k100</t>
  </si>
  <si>
    <t>k101</t>
  </si>
  <si>
    <t>hnj8wwz7</t>
  </si>
  <si>
    <t>k102</t>
  </si>
  <si>
    <t>ksdbef7q</t>
  </si>
  <si>
    <t>k103</t>
  </si>
  <si>
    <t>iyt9umm2</t>
  </si>
  <si>
    <t>k104</t>
  </si>
  <si>
    <t>w75tfznb</t>
  </si>
  <si>
    <t>k105</t>
  </si>
  <si>
    <t>k106</t>
  </si>
  <si>
    <t>xgzbphkn</t>
  </si>
  <si>
    <t>k107</t>
  </si>
  <si>
    <t>f3k66xcr</t>
  </si>
  <si>
    <t>k108</t>
  </si>
  <si>
    <t>vdxpcyra</t>
  </si>
  <si>
    <t>k109</t>
  </si>
  <si>
    <t>4q9a5uzi</t>
  </si>
  <si>
    <t>k110</t>
  </si>
  <si>
    <t>k111</t>
  </si>
  <si>
    <t>k112</t>
  </si>
  <si>
    <t>9vgmxdba</t>
  </si>
  <si>
    <t>k113</t>
  </si>
  <si>
    <t>k114</t>
  </si>
  <si>
    <t>k115</t>
  </si>
  <si>
    <t>k116</t>
  </si>
  <si>
    <t>f6knqchv</t>
  </si>
  <si>
    <t>k117</t>
  </si>
  <si>
    <t>k118</t>
  </si>
  <si>
    <t>r5wutdgm</t>
  </si>
  <si>
    <t>k119</t>
  </si>
  <si>
    <t>h9zhmycw</t>
  </si>
  <si>
    <t>k120</t>
  </si>
  <si>
    <t>bjvy5x4r</t>
  </si>
  <si>
    <t>k121</t>
  </si>
  <si>
    <t>k122</t>
  </si>
  <si>
    <t>k123</t>
  </si>
  <si>
    <t>sqzv6dct</t>
  </si>
  <si>
    <t>k124</t>
  </si>
  <si>
    <t>k125</t>
  </si>
  <si>
    <t>k126</t>
  </si>
  <si>
    <t>k127</t>
  </si>
  <si>
    <t>k128</t>
  </si>
  <si>
    <t>ubygngxz</t>
  </si>
  <si>
    <t>k129</t>
  </si>
  <si>
    <t>k130</t>
  </si>
  <si>
    <t>4yk66465</t>
  </si>
  <si>
    <t>k131</t>
  </si>
  <si>
    <t>5m2974nw</t>
  </si>
  <si>
    <t>k132</t>
  </si>
  <si>
    <t>3yteh95i</t>
  </si>
  <si>
    <t>k133</t>
  </si>
  <si>
    <t>k134</t>
  </si>
  <si>
    <t>k135</t>
  </si>
  <si>
    <t>grpcrgtm</t>
  </si>
  <si>
    <t>k136</t>
  </si>
  <si>
    <t>k137</t>
  </si>
  <si>
    <t>k138</t>
  </si>
  <si>
    <t>k139</t>
  </si>
  <si>
    <t>3x9ng6vt</t>
  </si>
  <si>
    <t>k140</t>
  </si>
  <si>
    <t>k141</t>
  </si>
  <si>
    <t>k142</t>
  </si>
  <si>
    <t>4svztwzw</t>
  </si>
  <si>
    <t>k143</t>
  </si>
  <si>
    <t>k144</t>
  </si>
  <si>
    <t>z4trbec4</t>
  </si>
  <si>
    <t>k145</t>
  </si>
  <si>
    <t>k146</t>
  </si>
  <si>
    <t>mtmhw7r7</t>
  </si>
  <si>
    <t>k147</t>
  </si>
  <si>
    <t>k148</t>
  </si>
  <si>
    <t>bptnyfx8</t>
  </si>
  <si>
    <t>k149</t>
  </si>
  <si>
    <t>ucqsmn4r</t>
  </si>
  <si>
    <t>k150</t>
  </si>
  <si>
    <t>85rjiu2z</t>
  </si>
  <si>
    <t>k151</t>
  </si>
  <si>
    <t>fpj6x8gt</t>
  </si>
  <si>
    <t>k152</t>
  </si>
  <si>
    <t>qfssvzs9</t>
  </si>
  <si>
    <t>k153</t>
  </si>
  <si>
    <t>5jh8bvaq</t>
  </si>
  <si>
    <t>Крайова</t>
  </si>
  <si>
    <t>Анна Сергіївна</t>
  </si>
  <si>
    <t>Середня загальноосвітня школа № 161 м. Києва</t>
  </si>
  <si>
    <t>Мазур Анастасія Сергіївна</t>
  </si>
  <si>
    <t>2005-10-06</t>
  </si>
  <si>
    <t>0610a2005@gmail.com</t>
  </si>
  <si>
    <t>Борисюк</t>
  </si>
  <si>
    <t>Софія-Христина Ярославівна</t>
  </si>
  <si>
    <t>гімназії №117 ім. Лесі Українки</t>
  </si>
  <si>
    <t>Філончук Олена Миколаївна</t>
  </si>
  <si>
    <t>2005-06-03</t>
  </si>
  <si>
    <t>sonia030605@gmail.com</t>
  </si>
  <si>
    <t>Загальна кількість балів за Access</t>
  </si>
  <si>
    <t>Загальна кількість балів за Excel</t>
  </si>
  <si>
    <t>Максимум</t>
  </si>
  <si>
    <t>Загальна кількість балів за I тур</t>
  </si>
  <si>
    <t>Участь у 2 турі</t>
  </si>
  <si>
    <t>*</t>
  </si>
  <si>
    <t>Місце</t>
  </si>
  <si>
    <t>Участь у відбірково-тренувальних зборах</t>
  </si>
  <si>
    <t>-</t>
  </si>
  <si>
    <t>Загальна кількість балів</t>
  </si>
  <si>
    <t>шифр орг. комітету</t>
  </si>
  <si>
    <t>Обліковий запис ejudge на 2 турі</t>
  </si>
  <si>
    <t>При відкритті БД автоматично відкривається вікно</t>
  </si>
  <si>
    <t>Налаштовано відображення об'єктів БД у вигляді вікон</t>
  </si>
  <si>
    <t>Прибрано область навігації, область виділення, смуги прокрутки відсутні</t>
  </si>
  <si>
    <t>Додано два зображення</t>
  </si>
  <si>
    <t>Додано напис (Куди поїхати?) відповідно до зразка</t>
  </si>
  <si>
    <t>Оформлення головної форми відповідає зразку</t>
  </si>
  <si>
    <t>При кліку на верхнє зображення відкривається вікно Поїздка</t>
  </si>
  <si>
    <t>При кліку на нижнє зображення відкривається вікно Куди_поїхати</t>
  </si>
  <si>
    <t>Вікно Поїздка: Прибрано область навігації, область виділення, смуги прокрутки відсутні</t>
  </si>
  <si>
    <t>Додано два розкривних списки</t>
  </si>
  <si>
    <t>Розкривні списки містять перелік країн з відповідної таблиці</t>
  </si>
  <si>
    <t>Перелік країн відсортовано</t>
  </si>
  <si>
    <t>Значення за промовчанням: Україна, Польща та повний курс вакцинації відмічено</t>
  </si>
  <si>
    <t>Відображається інформація про поїздки з України до Польщі для вакцинованих відповідно до зразка (одразу при відкритті без додаткових втручань)</t>
  </si>
  <si>
    <t>При виборі першої країни в другому списку вона не відображається, при цьому інші країни наявні (можливо потрібне натиснення F5)</t>
  </si>
  <si>
    <t>Додано прапорець</t>
  </si>
  <si>
    <t>Додано три підписи до полів в заголовку</t>
  </si>
  <si>
    <t>При виборі країн відправлення та призначення відображається прапор другої країни (можливо потрібне натиснення F5)</t>
  </si>
  <si>
    <t>При виборі країн відправлення та призначення відображається інформація про обмеження, тестування та умови карантину для цієї пари країн (можливо потрібне натиснення F5)</t>
  </si>
  <si>
    <t>При виборі країн відправлення та призначення, а також різних значень прапорця відображається інформація про обмеження, тестування та умови карантину для цієї пари країн та відповідного статусу вакцинації (можливо потрібне натиснення F5)</t>
  </si>
  <si>
    <t>Налаштовано автоматичне оновлення інформації при зміні значень списків та прапорця</t>
  </si>
  <si>
    <t>Оформлення вікна вцілому відповідає зразку (крім прапорця)</t>
  </si>
  <si>
    <t>Оформлення прапорця відповідає зразку (за умови його функціональності)</t>
  </si>
  <si>
    <t>Редагування даних про обмеження, тестування, карантин та прапор заборонено (за умови, що дані змінюються)</t>
  </si>
  <si>
    <t>Вікно Куди_поїхати: Прибрано область навігації, область виділення, горизонтальна смуга прокрутки відсутня</t>
  </si>
  <si>
    <t>У вікні відображається інформація про 40 країн відповідно до умови</t>
  </si>
  <si>
    <t>Інформація у вікні подається за допомогою коректного запиту до бази даних (коректна при зміні даних в таблицях)</t>
  </si>
  <si>
    <t>Назви країн супроводжуються відповідними прапорами</t>
  </si>
  <si>
    <t>Коректно відображається кількість країн в переліку (в тому числі при зміні даних в таблицях)</t>
  </si>
  <si>
    <t>Тип форми - кілька елементів</t>
  </si>
  <si>
    <t>Оформлення вікна вцілому відповідає зразку</t>
  </si>
  <si>
    <t>Редагування даних в переліку заборонено (за умови, що дані змінюються)</t>
  </si>
  <si>
    <t>Прізвища членів журі, відповідальних за перевірку</t>
  </si>
  <si>
    <t>Сума балів за електронну таблицю</t>
  </si>
  <si>
    <t>Аркуш Топ 50</t>
  </si>
  <si>
    <t>Додано список із трьома значеннями за умовою</t>
  </si>
  <si>
    <t>При виборі елементу списку виділяється хоча б одна комірка відповідного рядка(для інших значень списку не виділяється) (по 2 бали для кожного елементу списку)</t>
  </si>
  <si>
    <t>При виборі елементу списку виділяються хоча б по одній комірці в кожному відповідному рядку(для інших значень списку не виділяється) (по 3 бали для кожного елементу списку)</t>
  </si>
  <si>
    <t>При виборі елементу списку виділяється відповідний рядок(для інших значень списку не виділяється) (по 3 бали для кожного елементу списку)</t>
  </si>
  <si>
    <t>Аркуш Мапа світу</t>
  </si>
  <si>
    <t>Додано діаграму</t>
  </si>
  <si>
    <t>Присутній хоча б один аеропорт</t>
  </si>
  <si>
    <t>Додані всі аеропорти</t>
  </si>
  <si>
    <t>Розташування хоча б половини аеропортів відповідає зразку</t>
  </si>
  <si>
    <t>Розташування всіх аеропортів відповідає зразку</t>
  </si>
  <si>
    <t>Площа кіл відповідає зразку (при наявності всіх аеропортів)</t>
  </si>
  <si>
    <t>При зміні пасажирообігу змінюється відповідна площа кола</t>
  </si>
  <si>
    <t>Форматування кіл відповідає зразку</t>
  </si>
  <si>
    <t>Відсутні межі діаграми, осі, назва діаграми тощо</t>
  </si>
  <si>
    <t>Аркуш Порівняльна характеристика</t>
  </si>
  <si>
    <t>Назва діаграми відповідає зразку</t>
  </si>
  <si>
    <t>На діаграмі присутні хоча б 5 стовпців</t>
  </si>
  <si>
    <t>На діаграмі присутні всі стовпці</t>
  </si>
  <si>
    <t>Дані діаграми відповідають зразку (для всіх значень)</t>
  </si>
  <si>
    <t>При зміні пасажирообігу змінюється відповідний стовпець</t>
  </si>
  <si>
    <t>Зображення стовпця відповідає зразку (літак)</t>
  </si>
  <si>
    <t>Перший та останній стовпець виділено зеленим кольором</t>
  </si>
  <si>
    <t>Прізвище члена журі, відповідального за перевірку</t>
  </si>
  <si>
    <t>Сума балів за презентацію</t>
  </si>
  <si>
    <t>Частина Векторне зображення літака</t>
  </si>
  <si>
    <t>Форма нижньої частини відповідає зразку</t>
  </si>
  <si>
    <t>Форма верхньої частини відповідає зразку</t>
  </si>
  <si>
    <t>Форма лобового вікна відповідає зразку</t>
  </si>
  <si>
    <t>Форма та положення дверей відповідає зразку</t>
  </si>
  <si>
    <t>Присутні 10 вікон</t>
  </si>
  <si>
    <t>Вікна вирівняні по вертикалі</t>
  </si>
  <si>
    <t>Вікна рівномірно розподілені по горизонталі</t>
  </si>
  <si>
    <t>Форма та положення крил відповідає зразку</t>
  </si>
  <si>
    <t>Присутня тінь від переднього крила</t>
  </si>
  <si>
    <t>Форма хвосту відповідає зразку</t>
  </si>
  <si>
    <t>Всі кольори відповідають зразку</t>
  </si>
  <si>
    <t>Частина Анімація польоту</t>
  </si>
  <si>
    <t>Траєкторія зльоту відповідає зразку</t>
  </si>
  <si>
    <t>При зльоті літак підіймає ніс</t>
  </si>
  <si>
    <t>Літак вилітає плавно</t>
  </si>
  <si>
    <t>Після зльоту літак повертається в горизонтальне положення</t>
  </si>
  <si>
    <t>Літак плавно переміщується в ліву частину слайда</t>
  </si>
  <si>
    <t>Анімація зникнення льотної смуги відповідає зразку</t>
  </si>
  <si>
    <t>Картинка віддаляється</t>
  </si>
  <si>
    <t>Картинка плавно тривалий час переміщується, створюється ефект польоту</t>
  </si>
  <si>
    <t>Траєкторія посадки відповідає зразку</t>
  </si>
  <si>
    <t>При посадці літак спочатку опускає ніс, потім вирівнюється</t>
  </si>
  <si>
    <t>Анімація появи посадочної полоси відповідає зразку</t>
  </si>
  <si>
    <t>Зображення картинки наближується при посадці</t>
  </si>
  <si>
    <t>Член журі, який перевіряв роботу</t>
  </si>
  <si>
    <t>Сума балів за тестовий процесор</t>
  </si>
  <si>
    <t>Тест №29</t>
  </si>
  <si>
    <t>Тест №30</t>
  </si>
  <si>
    <t>Тест №31</t>
  </si>
  <si>
    <t>Тест №32</t>
  </si>
  <si>
    <t>Тест №33</t>
  </si>
  <si>
    <t>Тест №34</t>
  </si>
  <si>
    <t>Тест №35</t>
  </si>
  <si>
    <t>Тест №36</t>
  </si>
  <si>
    <t>Тест №37</t>
  </si>
  <si>
    <t>Тест №38</t>
  </si>
  <si>
    <t>Тест №39</t>
  </si>
  <si>
    <t>Тест №40</t>
  </si>
  <si>
    <t>Тест №41</t>
  </si>
  <si>
    <t>Тест №42</t>
  </si>
  <si>
    <t>Тест №43</t>
  </si>
  <si>
    <t>Тест №44</t>
  </si>
  <si>
    <t>Тест №45</t>
  </si>
  <si>
    <t>Тест №46</t>
  </si>
  <si>
    <t>Тест №47</t>
  </si>
  <si>
    <t>Тест №48</t>
  </si>
  <si>
    <t>Тест №49</t>
  </si>
  <si>
    <t>Тест №50</t>
  </si>
  <si>
    <t>Тест №51</t>
  </si>
  <si>
    <t>Тест №52</t>
  </si>
  <si>
    <t>Тест №53</t>
  </si>
  <si>
    <t>Тест №54</t>
  </si>
  <si>
    <t>Тест №55</t>
  </si>
  <si>
    <t>Тест №56</t>
  </si>
  <si>
    <t>Тест №57</t>
  </si>
  <si>
    <t>Тест №58</t>
  </si>
  <si>
    <t>Тест №59</t>
  </si>
  <si>
    <t>Тест №60</t>
  </si>
  <si>
    <t>Тест №61</t>
  </si>
  <si>
    <t>Тест №62</t>
  </si>
  <si>
    <t>Тест №63</t>
  </si>
  <si>
    <t>Потієнко В.О.</t>
  </si>
  <si>
    <t>Федорів Л.А., Скляр І.В.</t>
  </si>
  <si>
    <t>Речич Н.В.</t>
  </si>
  <si>
    <t>Гогерчак Г.І.</t>
  </si>
  <si>
    <t xml:space="preserve"> </t>
  </si>
  <si>
    <t>Обрізан К.М.</t>
  </si>
  <si>
    <t>Ривкінд Й.Я.</t>
  </si>
  <si>
    <t>Рибак О.С.</t>
  </si>
  <si>
    <t>Варзар Є.А.</t>
  </si>
  <si>
    <t>Шифр журі</t>
  </si>
  <si>
    <t>Сума балів за 2 тур</t>
  </si>
  <si>
    <t>Сума балів за БД</t>
  </si>
  <si>
    <t>Сума балів за 1 тур</t>
  </si>
  <si>
    <t>login</t>
  </si>
  <si>
    <t>1 тур ІІІ етапу</t>
  </si>
  <si>
    <t>2 тур ІІІ етапу</t>
  </si>
  <si>
    <t>1 тур відборів</t>
  </si>
  <si>
    <t>2 тур відборів</t>
  </si>
  <si>
    <t>∑</t>
  </si>
  <si>
    <t>Залік</t>
  </si>
  <si>
    <t>Участь у IV етапі</t>
  </si>
  <si>
    <t>учасник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</si>
</sst>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00"/>
  </numFmts>
  <fonts count="19" x14ac:knownFonts="1"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indexed="81"/>
      <name val="Arial Narrow"/>
      <family val="2"/>
      <charset val="204"/>
    </font>
    <font>
      <u/>
      <sz val="12"/>
      <name val="Arial Narrow"/>
      <family val="2"/>
      <charset val="204"/>
    </font>
    <font>
      <sz val="12"/>
      <color indexed="81"/>
      <name val="Tahoma"/>
      <family val="2"/>
      <charset val="204"/>
    </font>
    <font>
      <b/>
      <sz val="12"/>
      <color theme="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indexed="81"/>
      <name val="Tahoma"/>
      <family val="2"/>
      <charset val="204"/>
    </font>
    <font>
      <b/>
      <sz val="12"/>
      <color rgb="FF000000"/>
      <name val="Arial Narrow"/>
      <family val="2"/>
      <charset val="204"/>
    </font>
    <font>
      <b/>
      <sz val="12"/>
      <name val="Calibri"/>
      <family val="2"/>
      <charset val="204"/>
    </font>
    <font>
      <sz val="12"/>
      <color rgb="FF000000"/>
      <name val="Arial Narrow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FF8080"/>
      </patternFill>
    </fill>
    <fill>
      <patternFill patternType="solid">
        <fgColor rgb="FFFF99FF"/>
        <bgColor rgb="FFFF0000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43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43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43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5" fillId="0" borderId="0" applyNumberFormat="0" applyFill="0" applyBorder="0" applyAlignment="0" applyProtection="0"/>
    <xf numFmtId="0" fontId="12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3" fillId="0" borderId="1" xfId="2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1" applyFont="1" applyFill="1" applyBorder="1"/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49" fontId="3" fillId="0" borderId="1" xfId="2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9" fillId="0" borderId="1" xfId="1" applyFont="1" applyFill="1" applyBorder="1"/>
    <xf numFmtId="0" fontId="11" fillId="0" borderId="1" xfId="0" applyFont="1" applyFill="1" applyBorder="1" applyAlignment="1">
      <alignment horizontal="center" textRotation="90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vertical="center" wrapText="1"/>
    </xf>
    <xf numFmtId="0" fontId="13" fillId="0" borderId="1" xfId="5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2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1" applyFont="1" applyFill="1" applyBorder="1"/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1" applyFont="1" applyFill="1" applyBorder="1"/>
    <xf numFmtId="0" fontId="11" fillId="0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vertical="center" textRotation="90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9" borderId="1" xfId="0" applyFont="1" applyFill="1" applyBorder="1" applyAlignment="1">
      <alignment horizontal="center" vertical="center" textRotation="90" wrapText="1"/>
    </xf>
    <xf numFmtId="0" fontId="4" fillId="8" borderId="1" xfId="0" applyFont="1" applyFill="1" applyBorder="1" applyAlignment="1">
      <alignment vertical="center" textRotation="90" wrapText="1"/>
    </xf>
    <xf numFmtId="0" fontId="4" fillId="8" borderId="1" xfId="0" applyFont="1" applyFill="1" applyBorder="1" applyAlignment="1">
      <alignment horizontal="center" textRotation="90" wrapText="1"/>
    </xf>
    <xf numFmtId="0" fontId="4" fillId="8" borderId="1" xfId="0" applyFont="1" applyFill="1" applyBorder="1" applyAlignment="1">
      <alignment horizontal="center" vertical="center" textRotation="90" wrapText="1"/>
    </xf>
    <xf numFmtId="0" fontId="4" fillId="11" borderId="1" xfId="0" applyFont="1" applyFill="1" applyBorder="1" applyAlignment="1">
      <alignment horizontal="center" vertical="center" textRotation="90" wrapText="1"/>
    </xf>
    <xf numFmtId="0" fontId="4" fillId="10" borderId="1" xfId="0" applyFont="1" applyFill="1" applyBorder="1" applyAlignment="1">
      <alignment horizontal="center" vertical="center" textRotation="90" wrapText="1"/>
    </xf>
    <xf numFmtId="0" fontId="4" fillId="15" borderId="1" xfId="0" applyFont="1" applyFill="1" applyBorder="1" applyAlignment="1">
      <alignment horizontal="center" vertical="center" textRotation="90" wrapText="1"/>
    </xf>
    <xf numFmtId="0" fontId="4" fillId="1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right" textRotation="90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9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4" fillId="6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6" applyFont="1" applyFill="1" applyBorder="1" applyAlignment="1">
      <alignment horizontal="center" vertical="center" wrapText="1"/>
    </xf>
    <xf numFmtId="0" fontId="14" fillId="3" borderId="1" xfId="5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/>
    </xf>
    <xf numFmtId="0" fontId="18" fillId="0" borderId="1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8">
    <cellStyle name="Hyperlink" xfId="4"/>
    <cellStyle name="Гіперпосилання" xfId="1" builtinId="8"/>
    <cellStyle name="Звичайний" xfId="0" builtinId="0"/>
    <cellStyle name="Звичайний 2" xfId="2"/>
    <cellStyle name="Звичайний 3" xfId="5"/>
    <cellStyle name="Звичайний 4" xfId="6"/>
    <cellStyle name="Звичайний 4 2" xfId="7"/>
    <cellStyle name="Обычный 2" xfId="3"/>
  </cellStyles>
  <dxfs count="0"/>
  <tableStyles count="0" defaultTableStyle="TableStyleMedium2" defaultPivotStyle="PivotStyleLight16"/>
  <colors>
    <mruColors>
      <color rgb="FF99FF99"/>
      <color rgb="FFFF99FF"/>
      <color rgb="FFFF99CC"/>
      <color rgb="FFFFFF99"/>
      <color rgb="FF99CCFF"/>
      <color rgb="FFCCECFF"/>
      <color rgb="FFFFFFCC"/>
      <color rgb="FFCCFFCC"/>
      <color rgb="FFFFCC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ata140407@gmail.com" TargetMode="External"/><Relationship Id="rId13" Type="http://schemas.openxmlformats.org/officeDocument/2006/relationships/hyperlink" Target="mailto:vova.dolgopyatov.ua@gmail.com" TargetMode="External"/><Relationship Id="rId3" Type="http://schemas.openxmlformats.org/officeDocument/2006/relationships/hyperlink" Target="mailto:Sharykingleb@gmail.com" TargetMode="External"/><Relationship Id="rId7" Type="http://schemas.openxmlformats.org/officeDocument/2006/relationships/hyperlink" Target="mailto:ihnatusha@lic145.kiev.ua" TargetMode="External"/><Relationship Id="rId12" Type="http://schemas.openxmlformats.org/officeDocument/2006/relationships/hyperlink" Target="mailto:svitlanagutsal@gmail.com" TargetMode="External"/><Relationship Id="rId2" Type="http://schemas.openxmlformats.org/officeDocument/2006/relationships/hyperlink" Target="mailto:fresserslegend@gmail.com" TargetMode="External"/><Relationship Id="rId16" Type="http://schemas.openxmlformats.org/officeDocument/2006/relationships/comments" Target="../comments1.xml"/><Relationship Id="rId1" Type="http://schemas.openxmlformats.org/officeDocument/2006/relationships/hyperlink" Target="mailto:alexlyulchak14@gmail.com" TargetMode="External"/><Relationship Id="rId6" Type="http://schemas.openxmlformats.org/officeDocument/2006/relationships/hyperlink" Target="mailto:ruslanajzatulin620@gmail.com" TargetMode="External"/><Relationship Id="rId11" Type="http://schemas.openxmlformats.org/officeDocument/2006/relationships/hyperlink" Target="mailto:holubihor@gmail.com" TargetMode="External"/><Relationship Id="rId5" Type="http://schemas.openxmlformats.org/officeDocument/2006/relationships/hyperlink" Target="mailto:kseniaprigodska14@gmail.com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mailto:timofei.bogomaz@gmail.com" TargetMode="External"/><Relationship Id="rId4" Type="http://schemas.openxmlformats.org/officeDocument/2006/relationships/hyperlink" Target="mailto:Alyna.tym@gmail.com" TargetMode="External"/><Relationship Id="rId9" Type="http://schemas.openxmlformats.org/officeDocument/2006/relationships/hyperlink" Target="mailto:dem.volodymyrrr@gmail.com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MC156"/>
  <sheetViews>
    <sheetView zoomScaleNormal="100" workbookViewId="0"/>
  </sheetViews>
  <sheetFormatPr defaultRowHeight="15.75" customHeight="1" x14ac:dyDescent="0.25"/>
  <cols>
    <col min="1" max="1" width="14.42578125" style="8" customWidth="1"/>
    <col min="2" max="2" width="25.5703125" style="8" hidden="1" customWidth="1"/>
    <col min="3" max="3" width="3.5703125" style="3" customWidth="1"/>
    <col min="4" max="4" width="3.140625" style="3" customWidth="1"/>
    <col min="5" max="5" width="100.5703125" style="8" hidden="1" customWidth="1"/>
    <col min="6" max="6" width="17.28515625" style="8" customWidth="1"/>
    <col min="7" max="7" width="30.42578125" style="8" hidden="1" customWidth="1"/>
    <col min="8" max="8" width="12.7109375" style="3" hidden="1" customWidth="1"/>
    <col min="9" max="9" width="35.7109375" style="8" hidden="1" customWidth="1"/>
    <col min="10" max="10" width="11" style="3" hidden="1" customWidth="1"/>
    <col min="11" max="11" width="9.5703125" style="3" hidden="1" customWidth="1"/>
    <col min="12" max="12" width="11.85546875" style="3" customWidth="1"/>
    <col min="13" max="13" width="7.85546875" style="3" customWidth="1"/>
    <col min="14" max="14" width="9.28515625" style="3" customWidth="1"/>
    <col min="15" max="15" width="9.5703125" style="3" customWidth="1"/>
    <col min="16" max="29" width="3.28515625" style="3" customWidth="1"/>
    <col min="30" max="30" width="10.140625" style="3" customWidth="1"/>
    <col min="31" max="58" width="3.28515625" style="3" customWidth="1"/>
    <col min="59" max="1016" width="11.5703125" style="8"/>
    <col min="1017" max="16384" width="9.140625" style="8"/>
  </cols>
  <sheetData>
    <row r="1" spans="1:1017" s="9" customFormat="1" ht="66" customHeight="1" x14ac:dyDescent="0.25">
      <c r="A1" s="9" t="s">
        <v>361</v>
      </c>
      <c r="C1" s="11" t="s">
        <v>362</v>
      </c>
      <c r="D1" s="11" t="s">
        <v>363</v>
      </c>
      <c r="F1" s="9" t="s">
        <v>367</v>
      </c>
      <c r="G1" s="12"/>
      <c r="H1" s="10"/>
      <c r="I1" s="12"/>
      <c r="J1" s="10"/>
      <c r="K1" s="10"/>
      <c r="L1" s="10" t="s">
        <v>433</v>
      </c>
      <c r="M1" s="10" t="s">
        <v>762</v>
      </c>
      <c r="N1" s="2" t="s">
        <v>761</v>
      </c>
      <c r="O1" s="2" t="s">
        <v>758</v>
      </c>
      <c r="P1" s="11" t="s">
        <v>435</v>
      </c>
      <c r="Q1" s="11" t="s">
        <v>436</v>
      </c>
      <c r="R1" s="11" t="s">
        <v>437</v>
      </c>
      <c r="S1" s="11" t="s">
        <v>438</v>
      </c>
      <c r="T1" s="11" t="s">
        <v>439</v>
      </c>
      <c r="U1" s="11" t="s">
        <v>440</v>
      </c>
      <c r="V1" s="11" t="s">
        <v>441</v>
      </c>
      <c r="W1" s="11" t="s">
        <v>442</v>
      </c>
      <c r="X1" s="11" t="s">
        <v>443</v>
      </c>
      <c r="Y1" s="11" t="s">
        <v>444</v>
      </c>
      <c r="Z1" s="11" t="s">
        <v>445</v>
      </c>
      <c r="AA1" s="11" t="s">
        <v>446</v>
      </c>
      <c r="AB1" s="11" t="s">
        <v>447</v>
      </c>
      <c r="AC1" s="11" t="s">
        <v>448</v>
      </c>
      <c r="AD1" s="2" t="s">
        <v>759</v>
      </c>
      <c r="AE1" s="11" t="s">
        <v>435</v>
      </c>
      <c r="AF1" s="11" t="s">
        <v>436</v>
      </c>
      <c r="AG1" s="11" t="s">
        <v>437</v>
      </c>
      <c r="AH1" s="11" t="s">
        <v>438</v>
      </c>
      <c r="AI1" s="11" t="s">
        <v>439</v>
      </c>
      <c r="AJ1" s="11" t="s">
        <v>440</v>
      </c>
      <c r="AK1" s="11" t="s">
        <v>441</v>
      </c>
      <c r="AL1" s="11" t="s">
        <v>442</v>
      </c>
      <c r="AM1" s="11" t="s">
        <v>443</v>
      </c>
      <c r="AN1" s="11" t="s">
        <v>444</v>
      </c>
      <c r="AO1" s="11" t="s">
        <v>445</v>
      </c>
      <c r="AP1" s="11" t="s">
        <v>446</v>
      </c>
      <c r="AQ1" s="11" t="s">
        <v>447</v>
      </c>
      <c r="AR1" s="11" t="s">
        <v>448</v>
      </c>
      <c r="AS1" s="11" t="s">
        <v>449</v>
      </c>
      <c r="AT1" s="11" t="s">
        <v>450</v>
      </c>
      <c r="AU1" s="11" t="s">
        <v>451</v>
      </c>
      <c r="AV1" s="11" t="s">
        <v>452</v>
      </c>
      <c r="AW1" s="11" t="s">
        <v>453</v>
      </c>
      <c r="AX1" s="11" t="s">
        <v>454</v>
      </c>
      <c r="AY1" s="11" t="s">
        <v>455</v>
      </c>
      <c r="AZ1" s="11" t="s">
        <v>456</v>
      </c>
      <c r="BA1" s="11" t="s">
        <v>457</v>
      </c>
      <c r="BB1" s="11" t="s">
        <v>458</v>
      </c>
      <c r="BC1" s="11" t="s">
        <v>459</v>
      </c>
      <c r="BD1" s="11" t="s">
        <v>460</v>
      </c>
      <c r="BE1" s="11" t="s">
        <v>461</v>
      </c>
      <c r="BF1" s="11" t="s">
        <v>462</v>
      </c>
    </row>
    <row r="2" spans="1:1017" s="9" customFormat="1" ht="20.25" hidden="1" customHeight="1" x14ac:dyDescent="0.25">
      <c r="C2" s="11"/>
      <c r="D2" s="17">
        <v>0</v>
      </c>
      <c r="G2" s="12"/>
      <c r="H2" s="10"/>
      <c r="I2" s="12"/>
      <c r="J2" s="10"/>
      <c r="K2" s="10"/>
      <c r="L2" s="9" t="s">
        <v>760</v>
      </c>
      <c r="N2" s="9">
        <f t="shared" ref="N2:N33" si="0">SUM(O2,AD2)</f>
        <v>200</v>
      </c>
      <c r="O2" s="9">
        <f t="shared" ref="O2:O33" si="1">SUM(P2:AC2)</f>
        <v>100</v>
      </c>
      <c r="P2" s="9">
        <v>7</v>
      </c>
      <c r="Q2" s="9">
        <v>1</v>
      </c>
      <c r="R2" s="9">
        <v>10</v>
      </c>
      <c r="S2" s="9">
        <v>11</v>
      </c>
      <c r="T2" s="9">
        <v>1</v>
      </c>
      <c r="U2" s="9">
        <v>17</v>
      </c>
      <c r="V2" s="9">
        <v>3</v>
      </c>
      <c r="W2" s="9">
        <v>15</v>
      </c>
      <c r="X2" s="9">
        <v>5</v>
      </c>
      <c r="Y2" s="9">
        <v>4</v>
      </c>
      <c r="Z2" s="9">
        <v>1</v>
      </c>
      <c r="AA2" s="9">
        <v>15</v>
      </c>
      <c r="AB2" s="9">
        <v>7</v>
      </c>
      <c r="AC2" s="9">
        <v>3</v>
      </c>
      <c r="AD2" s="9">
        <f t="shared" ref="AD2:AD33" si="2">SUM(AE2:BF2)</f>
        <v>100</v>
      </c>
      <c r="AE2" s="9">
        <v>3</v>
      </c>
      <c r="AF2" s="9">
        <v>3</v>
      </c>
      <c r="AG2" s="9">
        <v>3</v>
      </c>
      <c r="AH2" s="9">
        <v>3</v>
      </c>
      <c r="AI2" s="9">
        <v>4</v>
      </c>
      <c r="AJ2" s="9">
        <v>2</v>
      </c>
      <c r="AK2" s="9">
        <v>4</v>
      </c>
      <c r="AL2" s="9">
        <v>2</v>
      </c>
      <c r="AM2" s="9">
        <v>2</v>
      </c>
      <c r="AN2" s="9">
        <v>5</v>
      </c>
      <c r="AO2" s="9">
        <v>4</v>
      </c>
      <c r="AP2" s="9">
        <v>4</v>
      </c>
      <c r="AQ2" s="9">
        <v>3</v>
      </c>
      <c r="AR2" s="9">
        <v>4</v>
      </c>
      <c r="AS2" s="9">
        <v>3</v>
      </c>
      <c r="AT2" s="9">
        <v>5</v>
      </c>
      <c r="AU2" s="9">
        <v>3</v>
      </c>
      <c r="AV2" s="9">
        <v>3</v>
      </c>
      <c r="AW2" s="9">
        <v>6</v>
      </c>
      <c r="AX2" s="9">
        <v>3</v>
      </c>
      <c r="AY2" s="9">
        <v>3</v>
      </c>
      <c r="AZ2" s="9">
        <v>4</v>
      </c>
      <c r="BA2" s="9">
        <v>4</v>
      </c>
      <c r="BB2" s="9">
        <v>3</v>
      </c>
      <c r="BC2" s="9">
        <v>5</v>
      </c>
      <c r="BD2" s="9">
        <v>3</v>
      </c>
      <c r="BE2" s="9">
        <v>3</v>
      </c>
      <c r="BF2" s="9">
        <v>6</v>
      </c>
    </row>
    <row r="3" spans="1:1017" s="9" customFormat="1" ht="18" customHeight="1" x14ac:dyDescent="0.25">
      <c r="A3" s="8" t="s">
        <v>93</v>
      </c>
      <c r="B3" s="8"/>
      <c r="C3" s="3">
        <v>8</v>
      </c>
      <c r="D3" s="3">
        <v>9</v>
      </c>
      <c r="E3" s="8"/>
      <c r="F3" s="8" t="s">
        <v>9</v>
      </c>
      <c r="G3" s="8"/>
      <c r="H3" s="4"/>
      <c r="I3" s="8"/>
      <c r="J3" s="8"/>
      <c r="K3" s="8"/>
      <c r="L3" s="3" t="s">
        <v>557</v>
      </c>
      <c r="M3" s="3" t="s">
        <v>763</v>
      </c>
      <c r="N3" s="3">
        <f t="shared" si="0"/>
        <v>103</v>
      </c>
      <c r="O3" s="9">
        <f t="shared" si="1"/>
        <v>50</v>
      </c>
      <c r="P3" s="3">
        <v>7</v>
      </c>
      <c r="Q3" s="3">
        <v>1</v>
      </c>
      <c r="R3" s="3">
        <v>10</v>
      </c>
      <c r="S3" s="3">
        <v>11</v>
      </c>
      <c r="T3" s="3">
        <v>1</v>
      </c>
      <c r="U3" s="3">
        <v>17</v>
      </c>
      <c r="V3" s="3">
        <v>3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9">
        <f t="shared" si="2"/>
        <v>53</v>
      </c>
      <c r="AE3" s="3">
        <v>3</v>
      </c>
      <c r="AF3" s="3">
        <v>3</v>
      </c>
      <c r="AG3" s="3">
        <v>3</v>
      </c>
      <c r="AH3" s="3">
        <v>3</v>
      </c>
      <c r="AI3" s="3">
        <v>4</v>
      </c>
      <c r="AJ3" s="3">
        <v>2</v>
      </c>
      <c r="AK3" s="3">
        <v>0</v>
      </c>
      <c r="AL3" s="3">
        <v>0</v>
      </c>
      <c r="AM3" s="3">
        <v>0</v>
      </c>
      <c r="AN3" s="3">
        <v>0</v>
      </c>
      <c r="AO3" s="3">
        <v>4</v>
      </c>
      <c r="AP3" s="3">
        <v>4</v>
      </c>
      <c r="AQ3" s="3">
        <v>3</v>
      </c>
      <c r="AR3" s="3">
        <v>4</v>
      </c>
      <c r="AS3" s="3">
        <v>3</v>
      </c>
      <c r="AT3" s="3">
        <v>0</v>
      </c>
      <c r="AU3" s="3">
        <v>0</v>
      </c>
      <c r="AV3" s="3">
        <v>0</v>
      </c>
      <c r="AW3" s="3">
        <v>0</v>
      </c>
      <c r="AX3" s="3">
        <v>3</v>
      </c>
      <c r="AY3" s="3">
        <v>3</v>
      </c>
      <c r="AZ3" s="3">
        <v>4</v>
      </c>
      <c r="BA3" s="3">
        <v>4</v>
      </c>
      <c r="BB3" s="3">
        <v>3</v>
      </c>
      <c r="BC3" s="3">
        <v>0</v>
      </c>
      <c r="BD3" s="3">
        <v>0</v>
      </c>
      <c r="BE3" s="3">
        <v>0</v>
      </c>
      <c r="BF3" s="3">
        <v>0</v>
      </c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</row>
    <row r="4" spans="1:1017" ht="15.75" customHeight="1" x14ac:dyDescent="0.25">
      <c r="A4" s="8" t="s">
        <v>21</v>
      </c>
      <c r="C4" s="3">
        <v>9</v>
      </c>
      <c r="D4" s="3">
        <v>9</v>
      </c>
      <c r="F4" s="8" t="s">
        <v>3</v>
      </c>
      <c r="H4" s="4"/>
      <c r="J4" s="8"/>
      <c r="K4" s="8"/>
      <c r="L4" s="3" t="s">
        <v>733</v>
      </c>
      <c r="M4" s="3" t="s">
        <v>763</v>
      </c>
      <c r="N4" s="3">
        <f t="shared" si="0"/>
        <v>71</v>
      </c>
      <c r="O4" s="9">
        <f t="shared" si="1"/>
        <v>30</v>
      </c>
      <c r="P4" s="3">
        <v>7</v>
      </c>
      <c r="Q4" s="3">
        <v>1</v>
      </c>
      <c r="R4" s="3">
        <v>10</v>
      </c>
      <c r="S4" s="3">
        <v>11</v>
      </c>
      <c r="T4" s="3">
        <v>1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9">
        <f t="shared" si="2"/>
        <v>41</v>
      </c>
      <c r="AE4" s="3">
        <v>3</v>
      </c>
      <c r="AF4" s="3">
        <v>3</v>
      </c>
      <c r="AG4" s="3">
        <v>3</v>
      </c>
      <c r="AH4" s="3">
        <v>3</v>
      </c>
      <c r="AI4" s="3">
        <v>0</v>
      </c>
      <c r="AJ4" s="3">
        <v>2</v>
      </c>
      <c r="AK4" s="3">
        <v>0</v>
      </c>
      <c r="AL4" s="3">
        <v>0</v>
      </c>
      <c r="AM4" s="3">
        <v>0</v>
      </c>
      <c r="AN4" s="3">
        <v>0</v>
      </c>
      <c r="AO4" s="3">
        <v>4</v>
      </c>
      <c r="AP4" s="3">
        <v>4</v>
      </c>
      <c r="AQ4" s="3">
        <v>3</v>
      </c>
      <c r="AR4" s="3">
        <v>0</v>
      </c>
      <c r="AS4" s="3">
        <v>3</v>
      </c>
      <c r="AT4" s="3">
        <v>0</v>
      </c>
      <c r="AU4" s="3">
        <v>0</v>
      </c>
      <c r="AV4" s="3">
        <v>0</v>
      </c>
      <c r="AW4" s="3">
        <v>0</v>
      </c>
      <c r="AX4" s="3">
        <v>3</v>
      </c>
      <c r="AY4" s="3">
        <v>3</v>
      </c>
      <c r="AZ4" s="3">
        <v>4</v>
      </c>
      <c r="BA4" s="3">
        <v>0</v>
      </c>
      <c r="BB4" s="3">
        <v>3</v>
      </c>
      <c r="BC4" s="3">
        <v>0</v>
      </c>
      <c r="BD4" s="3">
        <v>0</v>
      </c>
      <c r="BE4" s="3">
        <v>0</v>
      </c>
      <c r="BF4" s="3">
        <v>0</v>
      </c>
    </row>
    <row r="5" spans="1:1017" ht="15.75" customHeight="1" x14ac:dyDescent="0.25">
      <c r="A5" s="8" t="s">
        <v>97</v>
      </c>
      <c r="C5" s="3">
        <v>8</v>
      </c>
      <c r="D5" s="3">
        <v>9</v>
      </c>
      <c r="F5" s="8" t="s">
        <v>12</v>
      </c>
      <c r="H5" s="4"/>
      <c r="J5" s="8"/>
      <c r="K5" s="8"/>
      <c r="L5" s="3" t="s">
        <v>698</v>
      </c>
      <c r="M5" s="3" t="s">
        <v>763</v>
      </c>
      <c r="N5" s="3">
        <f t="shared" si="0"/>
        <v>70</v>
      </c>
      <c r="O5" s="9">
        <f t="shared" si="1"/>
        <v>39</v>
      </c>
      <c r="P5" s="3">
        <v>7</v>
      </c>
      <c r="Q5" s="3">
        <v>1</v>
      </c>
      <c r="R5" s="3">
        <v>0</v>
      </c>
      <c r="S5" s="3">
        <v>11</v>
      </c>
      <c r="T5" s="3">
        <v>0</v>
      </c>
      <c r="U5" s="3">
        <v>0</v>
      </c>
      <c r="V5" s="3">
        <v>0</v>
      </c>
      <c r="W5" s="3">
        <v>15</v>
      </c>
      <c r="X5" s="3">
        <v>5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9">
        <f t="shared" si="2"/>
        <v>31</v>
      </c>
      <c r="AE5" s="3">
        <v>3</v>
      </c>
      <c r="AF5" s="3">
        <v>3</v>
      </c>
      <c r="AG5" s="3">
        <v>0</v>
      </c>
      <c r="AH5" s="3">
        <v>3</v>
      </c>
      <c r="AI5" s="3">
        <v>0</v>
      </c>
      <c r="AJ5" s="3">
        <v>2</v>
      </c>
      <c r="AK5" s="3">
        <v>0</v>
      </c>
      <c r="AL5" s="3">
        <v>0</v>
      </c>
      <c r="AM5" s="3">
        <v>0</v>
      </c>
      <c r="AN5" s="3">
        <v>0</v>
      </c>
      <c r="AO5" s="3">
        <v>4</v>
      </c>
      <c r="AP5" s="3">
        <v>0</v>
      </c>
      <c r="AQ5" s="3">
        <v>3</v>
      </c>
      <c r="AR5" s="3">
        <v>0</v>
      </c>
      <c r="AS5" s="3">
        <v>3</v>
      </c>
      <c r="AT5" s="3">
        <v>0</v>
      </c>
      <c r="AU5" s="3">
        <v>0</v>
      </c>
      <c r="AV5" s="3">
        <v>0</v>
      </c>
      <c r="AW5" s="3">
        <v>0</v>
      </c>
      <c r="AX5" s="3">
        <v>3</v>
      </c>
      <c r="AY5" s="3">
        <v>0</v>
      </c>
      <c r="AZ5" s="3">
        <v>4</v>
      </c>
      <c r="BA5" s="3">
        <v>0</v>
      </c>
      <c r="BB5" s="3">
        <v>3</v>
      </c>
      <c r="BC5" s="3">
        <v>0</v>
      </c>
      <c r="BD5" s="3">
        <v>0</v>
      </c>
      <c r="BE5" s="3">
        <v>0</v>
      </c>
      <c r="BF5" s="3">
        <v>0</v>
      </c>
    </row>
    <row r="6" spans="1:1017" ht="15.75" customHeight="1" x14ac:dyDescent="0.25">
      <c r="A6" s="8" t="s">
        <v>262</v>
      </c>
      <c r="C6" s="3">
        <v>9</v>
      </c>
      <c r="D6" s="3">
        <v>9</v>
      </c>
      <c r="F6" s="8" t="s">
        <v>9</v>
      </c>
      <c r="H6" s="4"/>
      <c r="J6" s="8"/>
      <c r="K6" s="8"/>
      <c r="L6" s="3" t="s">
        <v>525</v>
      </c>
      <c r="M6" s="3" t="s">
        <v>763</v>
      </c>
      <c r="N6" s="3">
        <f t="shared" si="0"/>
        <v>70</v>
      </c>
      <c r="O6" s="9">
        <f t="shared" si="1"/>
        <v>29</v>
      </c>
      <c r="P6" s="3">
        <v>7</v>
      </c>
      <c r="Q6" s="3">
        <v>1</v>
      </c>
      <c r="R6" s="3">
        <v>10</v>
      </c>
      <c r="S6" s="3">
        <v>11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9">
        <f t="shared" si="2"/>
        <v>41</v>
      </c>
      <c r="AE6" s="3">
        <v>3</v>
      </c>
      <c r="AF6" s="3">
        <v>3</v>
      </c>
      <c r="AG6" s="3">
        <v>3</v>
      </c>
      <c r="AH6" s="3">
        <v>3</v>
      </c>
      <c r="AI6" s="3">
        <v>0</v>
      </c>
      <c r="AJ6" s="3">
        <v>2</v>
      </c>
      <c r="AK6" s="3">
        <v>0</v>
      </c>
      <c r="AL6" s="3">
        <v>0</v>
      </c>
      <c r="AM6" s="3">
        <v>0</v>
      </c>
      <c r="AN6" s="3">
        <v>0</v>
      </c>
      <c r="AO6" s="3">
        <v>4</v>
      </c>
      <c r="AP6" s="3">
        <v>4</v>
      </c>
      <c r="AQ6" s="3">
        <v>3</v>
      </c>
      <c r="AR6" s="3">
        <v>0</v>
      </c>
      <c r="AS6" s="3">
        <v>3</v>
      </c>
      <c r="AT6" s="3">
        <v>0</v>
      </c>
      <c r="AU6" s="3">
        <v>0</v>
      </c>
      <c r="AV6" s="3">
        <v>0</v>
      </c>
      <c r="AW6" s="3">
        <v>0</v>
      </c>
      <c r="AX6" s="3">
        <v>3</v>
      </c>
      <c r="AY6" s="3">
        <v>3</v>
      </c>
      <c r="AZ6" s="3">
        <v>4</v>
      </c>
      <c r="BA6" s="3">
        <v>0</v>
      </c>
      <c r="BB6" s="3">
        <v>3</v>
      </c>
      <c r="BC6" s="3">
        <v>0</v>
      </c>
      <c r="BD6" s="3">
        <v>0</v>
      </c>
      <c r="BE6" s="3">
        <v>0</v>
      </c>
      <c r="BF6" s="3">
        <v>0</v>
      </c>
    </row>
    <row r="7" spans="1:1017" ht="15.75" customHeight="1" x14ac:dyDescent="0.25">
      <c r="A7" s="8" t="s">
        <v>269</v>
      </c>
      <c r="C7" s="3">
        <v>9</v>
      </c>
      <c r="D7" s="3">
        <v>9</v>
      </c>
      <c r="F7" s="8" t="s">
        <v>9</v>
      </c>
      <c r="H7" s="4"/>
      <c r="J7" s="8"/>
      <c r="K7" s="8"/>
      <c r="L7" s="3" t="s">
        <v>637</v>
      </c>
      <c r="M7" s="3" t="s">
        <v>763</v>
      </c>
      <c r="N7" s="3">
        <f t="shared" si="0"/>
        <v>70</v>
      </c>
      <c r="O7" s="9">
        <f t="shared" si="1"/>
        <v>29</v>
      </c>
      <c r="P7" s="3">
        <v>7</v>
      </c>
      <c r="Q7" s="3">
        <v>1</v>
      </c>
      <c r="R7" s="3">
        <v>10</v>
      </c>
      <c r="S7" s="3">
        <v>11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9">
        <f t="shared" si="2"/>
        <v>41</v>
      </c>
      <c r="AE7" s="3">
        <v>3</v>
      </c>
      <c r="AF7" s="3">
        <v>3</v>
      </c>
      <c r="AG7" s="3">
        <v>3</v>
      </c>
      <c r="AH7" s="3">
        <v>3</v>
      </c>
      <c r="AI7" s="3">
        <v>0</v>
      </c>
      <c r="AJ7" s="3">
        <v>2</v>
      </c>
      <c r="AK7" s="3">
        <v>0</v>
      </c>
      <c r="AL7" s="3">
        <v>0</v>
      </c>
      <c r="AM7" s="3">
        <v>0</v>
      </c>
      <c r="AN7" s="3">
        <v>0</v>
      </c>
      <c r="AO7" s="3">
        <v>4</v>
      </c>
      <c r="AP7" s="3">
        <v>4</v>
      </c>
      <c r="AQ7" s="3">
        <v>3</v>
      </c>
      <c r="AR7" s="3">
        <v>0</v>
      </c>
      <c r="AS7" s="3">
        <v>3</v>
      </c>
      <c r="AT7" s="3">
        <v>0</v>
      </c>
      <c r="AU7" s="3">
        <v>0</v>
      </c>
      <c r="AV7" s="3">
        <v>0</v>
      </c>
      <c r="AW7" s="3">
        <v>0</v>
      </c>
      <c r="AX7" s="3">
        <v>3</v>
      </c>
      <c r="AY7" s="3">
        <v>3</v>
      </c>
      <c r="AZ7" s="3">
        <v>4</v>
      </c>
      <c r="BA7" s="3">
        <v>0</v>
      </c>
      <c r="BB7" s="3">
        <v>3</v>
      </c>
      <c r="BC7" s="3">
        <v>0</v>
      </c>
      <c r="BD7" s="3">
        <v>0</v>
      </c>
      <c r="BE7" s="3">
        <v>0</v>
      </c>
      <c r="BF7" s="3">
        <v>0</v>
      </c>
    </row>
    <row r="8" spans="1:1017" ht="15.75" customHeight="1" x14ac:dyDescent="0.25">
      <c r="A8" s="8" t="s">
        <v>24</v>
      </c>
      <c r="C8" s="3">
        <v>9</v>
      </c>
      <c r="D8" s="3">
        <v>9</v>
      </c>
      <c r="F8" s="8" t="s">
        <v>3</v>
      </c>
      <c r="H8" s="4"/>
      <c r="J8" s="8"/>
      <c r="K8" s="8"/>
      <c r="L8" s="3" t="s">
        <v>685</v>
      </c>
      <c r="M8" s="3" t="s">
        <v>763</v>
      </c>
      <c r="N8" s="3">
        <f t="shared" si="0"/>
        <v>69</v>
      </c>
      <c r="O8" s="9">
        <f t="shared" si="1"/>
        <v>29</v>
      </c>
      <c r="P8" s="3">
        <v>7</v>
      </c>
      <c r="Q8" s="3">
        <v>1</v>
      </c>
      <c r="R8" s="3">
        <v>10</v>
      </c>
      <c r="S8" s="3">
        <v>11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9">
        <f t="shared" si="2"/>
        <v>40</v>
      </c>
      <c r="AE8" s="3">
        <v>3</v>
      </c>
      <c r="AF8" s="3">
        <v>3</v>
      </c>
      <c r="AG8" s="3">
        <v>3</v>
      </c>
      <c r="AH8" s="3">
        <v>0</v>
      </c>
      <c r="AI8" s="3">
        <v>0</v>
      </c>
      <c r="AJ8" s="3">
        <v>2</v>
      </c>
      <c r="AK8" s="3">
        <v>0</v>
      </c>
      <c r="AL8" s="3">
        <v>2</v>
      </c>
      <c r="AM8" s="3">
        <v>0</v>
      </c>
      <c r="AN8" s="3">
        <v>0</v>
      </c>
      <c r="AO8" s="3">
        <v>4</v>
      </c>
      <c r="AP8" s="3">
        <v>4</v>
      </c>
      <c r="AQ8" s="3">
        <v>3</v>
      </c>
      <c r="AR8" s="3">
        <v>0</v>
      </c>
      <c r="AS8" s="3">
        <v>3</v>
      </c>
      <c r="AT8" s="3">
        <v>0</v>
      </c>
      <c r="AU8" s="3">
        <v>0</v>
      </c>
      <c r="AV8" s="3">
        <v>0</v>
      </c>
      <c r="AW8" s="3">
        <v>0</v>
      </c>
      <c r="AX8" s="3">
        <v>3</v>
      </c>
      <c r="AY8" s="3">
        <v>3</v>
      </c>
      <c r="AZ8" s="3">
        <v>4</v>
      </c>
      <c r="BA8" s="3">
        <v>0</v>
      </c>
      <c r="BB8" s="3">
        <v>3</v>
      </c>
      <c r="BC8" s="3">
        <v>0</v>
      </c>
      <c r="BD8" s="3">
        <v>0</v>
      </c>
      <c r="BE8" s="3">
        <v>0</v>
      </c>
      <c r="BF8" s="3">
        <v>0</v>
      </c>
    </row>
    <row r="9" spans="1:1017" ht="15.75" customHeight="1" x14ac:dyDescent="0.25">
      <c r="A9" s="8" t="s">
        <v>427</v>
      </c>
      <c r="C9" s="3">
        <v>8</v>
      </c>
      <c r="D9" s="3">
        <v>9</v>
      </c>
      <c r="E9" s="7"/>
      <c r="F9" s="8" t="s">
        <v>3</v>
      </c>
      <c r="H9" s="4"/>
      <c r="J9" s="8"/>
      <c r="K9" s="8"/>
      <c r="L9" s="3" t="s">
        <v>614</v>
      </c>
      <c r="M9" s="3" t="s">
        <v>763</v>
      </c>
      <c r="N9" s="3">
        <f t="shared" si="0"/>
        <v>68</v>
      </c>
      <c r="O9" s="9">
        <f t="shared" si="1"/>
        <v>65</v>
      </c>
      <c r="P9" s="3">
        <v>7</v>
      </c>
      <c r="Q9" s="3">
        <v>1</v>
      </c>
      <c r="R9" s="3">
        <v>10</v>
      </c>
      <c r="S9" s="3">
        <v>11</v>
      </c>
      <c r="T9" s="3">
        <v>1</v>
      </c>
      <c r="U9" s="3">
        <v>0</v>
      </c>
      <c r="V9" s="3">
        <v>0</v>
      </c>
      <c r="W9" s="3">
        <v>15</v>
      </c>
      <c r="X9" s="3">
        <v>5</v>
      </c>
      <c r="Y9" s="3">
        <v>0</v>
      </c>
      <c r="Z9" s="3">
        <v>0</v>
      </c>
      <c r="AA9" s="3">
        <v>15</v>
      </c>
      <c r="AB9" s="3">
        <v>0</v>
      </c>
      <c r="AC9" s="3">
        <v>0</v>
      </c>
      <c r="AD9" s="9">
        <f t="shared" si="2"/>
        <v>3</v>
      </c>
      <c r="AE9" s="3">
        <v>3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</row>
    <row r="10" spans="1:1017" ht="15.75" customHeight="1" x14ac:dyDescent="0.25">
      <c r="A10" s="8" t="s">
        <v>13</v>
      </c>
      <c r="C10" s="3">
        <v>9</v>
      </c>
      <c r="D10" s="3">
        <v>9</v>
      </c>
      <c r="F10" s="8" t="s">
        <v>3</v>
      </c>
      <c r="H10" s="4"/>
      <c r="J10" s="8"/>
      <c r="K10" s="8"/>
      <c r="L10" s="3" t="s">
        <v>720</v>
      </c>
      <c r="M10" s="3" t="s">
        <v>763</v>
      </c>
      <c r="N10" s="3">
        <f t="shared" si="0"/>
        <v>66</v>
      </c>
      <c r="O10" s="9">
        <f t="shared" si="1"/>
        <v>28</v>
      </c>
      <c r="P10" s="3">
        <v>7</v>
      </c>
      <c r="Q10" s="3">
        <v>0</v>
      </c>
      <c r="R10" s="3">
        <v>10</v>
      </c>
      <c r="S10" s="3">
        <v>11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9">
        <f t="shared" si="2"/>
        <v>38</v>
      </c>
      <c r="AE10" s="3">
        <v>3</v>
      </c>
      <c r="AF10" s="3">
        <v>3</v>
      </c>
      <c r="AG10" s="3">
        <v>3</v>
      </c>
      <c r="AH10" s="3">
        <v>0</v>
      </c>
      <c r="AI10" s="3">
        <v>0</v>
      </c>
      <c r="AJ10" s="3">
        <v>2</v>
      </c>
      <c r="AK10" s="3">
        <v>0</v>
      </c>
      <c r="AL10" s="3">
        <v>0</v>
      </c>
      <c r="AM10" s="3">
        <v>0</v>
      </c>
      <c r="AN10" s="3">
        <v>0</v>
      </c>
      <c r="AO10" s="3">
        <v>4</v>
      </c>
      <c r="AP10" s="3">
        <v>4</v>
      </c>
      <c r="AQ10" s="3">
        <v>3</v>
      </c>
      <c r="AR10" s="3">
        <v>0</v>
      </c>
      <c r="AS10" s="3">
        <v>3</v>
      </c>
      <c r="AT10" s="3">
        <v>0</v>
      </c>
      <c r="AU10" s="3">
        <v>0</v>
      </c>
      <c r="AV10" s="3">
        <v>0</v>
      </c>
      <c r="AW10" s="3">
        <v>0</v>
      </c>
      <c r="AX10" s="3">
        <v>3</v>
      </c>
      <c r="AY10" s="3">
        <v>3</v>
      </c>
      <c r="AZ10" s="3">
        <v>4</v>
      </c>
      <c r="BA10" s="3">
        <v>0</v>
      </c>
      <c r="BB10" s="3">
        <v>3</v>
      </c>
      <c r="BC10" s="3">
        <v>0</v>
      </c>
      <c r="BD10" s="3">
        <v>0</v>
      </c>
      <c r="BE10" s="3">
        <v>0</v>
      </c>
      <c r="BF10" s="3">
        <v>0</v>
      </c>
    </row>
    <row r="11" spans="1:1017" ht="15.75" hidden="1" customHeight="1" x14ac:dyDescent="0.25">
      <c r="A11" s="8" t="s">
        <v>505</v>
      </c>
      <c r="B11" s="8" t="s">
        <v>506</v>
      </c>
      <c r="C11" s="3">
        <v>9</v>
      </c>
      <c r="D11" s="3">
        <v>9</v>
      </c>
      <c r="E11" s="8" t="s">
        <v>466</v>
      </c>
      <c r="F11" s="8" t="s">
        <v>467</v>
      </c>
      <c r="I11" s="8" t="s">
        <v>507</v>
      </c>
      <c r="J11" s="8" t="s">
        <v>621</v>
      </c>
      <c r="K11" s="8" t="s">
        <v>622</v>
      </c>
      <c r="L11" s="3" t="s">
        <v>621</v>
      </c>
      <c r="M11" s="3" t="s">
        <v>763</v>
      </c>
      <c r="N11" s="3">
        <f t="shared" si="0"/>
        <v>64</v>
      </c>
      <c r="O11" s="9">
        <f t="shared" si="1"/>
        <v>64</v>
      </c>
      <c r="P11" s="3">
        <v>0</v>
      </c>
      <c r="Q11" s="3">
        <v>0</v>
      </c>
      <c r="R11" s="3">
        <v>10</v>
      </c>
      <c r="S11" s="3">
        <v>11</v>
      </c>
      <c r="T11" s="3">
        <v>1</v>
      </c>
      <c r="U11" s="3">
        <v>17</v>
      </c>
      <c r="V11" s="3">
        <v>0</v>
      </c>
      <c r="W11" s="3">
        <v>15</v>
      </c>
      <c r="X11" s="3">
        <v>5</v>
      </c>
      <c r="Y11" s="3">
        <v>4</v>
      </c>
      <c r="Z11" s="3">
        <v>1</v>
      </c>
      <c r="AA11" s="3">
        <v>0</v>
      </c>
      <c r="AB11" s="3">
        <v>0</v>
      </c>
      <c r="AC11" s="3">
        <v>0</v>
      </c>
      <c r="AD11" s="9">
        <f t="shared" si="2"/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</row>
    <row r="12" spans="1:1017" ht="15.75" customHeight="1" x14ac:dyDescent="0.25">
      <c r="A12" s="8" t="s">
        <v>26</v>
      </c>
      <c r="C12" s="3">
        <v>9</v>
      </c>
      <c r="D12" s="3">
        <v>9</v>
      </c>
      <c r="F12" s="8" t="s">
        <v>3</v>
      </c>
      <c r="H12" s="4"/>
      <c r="J12" s="8"/>
      <c r="K12" s="8"/>
      <c r="L12" s="3" t="s">
        <v>703</v>
      </c>
      <c r="M12" s="3" t="s">
        <v>763</v>
      </c>
      <c r="N12" s="3">
        <f t="shared" si="0"/>
        <v>60</v>
      </c>
      <c r="O12" s="9">
        <f t="shared" si="1"/>
        <v>29</v>
      </c>
      <c r="P12" s="3">
        <v>7</v>
      </c>
      <c r="Q12" s="3">
        <v>1</v>
      </c>
      <c r="R12" s="3">
        <v>10</v>
      </c>
      <c r="S12" s="3">
        <v>11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9">
        <f t="shared" si="2"/>
        <v>31</v>
      </c>
      <c r="AE12" s="3">
        <v>3</v>
      </c>
      <c r="AF12" s="3">
        <v>3</v>
      </c>
      <c r="AG12" s="3">
        <v>3</v>
      </c>
      <c r="AH12" s="3">
        <v>0</v>
      </c>
      <c r="AI12" s="3">
        <v>0</v>
      </c>
      <c r="AJ12" s="3">
        <v>2</v>
      </c>
      <c r="AK12" s="3">
        <v>0</v>
      </c>
      <c r="AL12" s="3">
        <v>0</v>
      </c>
      <c r="AM12" s="3">
        <v>0</v>
      </c>
      <c r="AN12" s="3">
        <v>0</v>
      </c>
      <c r="AO12" s="3">
        <v>4</v>
      </c>
      <c r="AP12" s="3">
        <v>4</v>
      </c>
      <c r="AQ12" s="3">
        <v>0</v>
      </c>
      <c r="AR12" s="3">
        <v>0</v>
      </c>
      <c r="AS12" s="3">
        <v>3</v>
      </c>
      <c r="AT12" s="3">
        <v>0</v>
      </c>
      <c r="AU12" s="3">
        <v>0</v>
      </c>
      <c r="AV12" s="3">
        <v>0</v>
      </c>
      <c r="AW12" s="3">
        <v>0</v>
      </c>
      <c r="AX12" s="3">
        <v>3</v>
      </c>
      <c r="AY12" s="3">
        <v>3</v>
      </c>
      <c r="AZ12" s="3">
        <v>0</v>
      </c>
      <c r="BA12" s="3">
        <v>0</v>
      </c>
      <c r="BB12" s="3">
        <v>3</v>
      </c>
      <c r="BC12" s="3">
        <v>0</v>
      </c>
      <c r="BD12" s="3">
        <v>0</v>
      </c>
      <c r="BE12" s="3">
        <v>0</v>
      </c>
      <c r="BF12" s="3">
        <v>0</v>
      </c>
    </row>
    <row r="13" spans="1:1017" ht="15.75" customHeight="1" x14ac:dyDescent="0.25">
      <c r="A13" s="8" t="s">
        <v>25</v>
      </c>
      <c r="C13" s="3">
        <v>9</v>
      </c>
      <c r="D13" s="3">
        <v>9</v>
      </c>
      <c r="F13" s="8" t="s">
        <v>3</v>
      </c>
      <c r="H13" s="4"/>
      <c r="J13" s="8"/>
      <c r="K13" s="8"/>
      <c r="L13" s="3" t="s">
        <v>702</v>
      </c>
      <c r="M13" s="3" t="s">
        <v>763</v>
      </c>
      <c r="N13" s="3">
        <f t="shared" si="0"/>
        <v>59</v>
      </c>
      <c r="O13" s="9">
        <f t="shared" si="1"/>
        <v>21</v>
      </c>
      <c r="P13" s="3">
        <v>0</v>
      </c>
      <c r="Q13" s="3">
        <v>0</v>
      </c>
      <c r="R13" s="3">
        <v>10</v>
      </c>
      <c r="S13" s="3">
        <v>11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9">
        <f t="shared" si="2"/>
        <v>38</v>
      </c>
      <c r="AE13" s="3">
        <v>3</v>
      </c>
      <c r="AF13" s="3">
        <v>3</v>
      </c>
      <c r="AG13" s="3">
        <v>3</v>
      </c>
      <c r="AH13" s="3">
        <v>0</v>
      </c>
      <c r="AI13" s="3">
        <v>0</v>
      </c>
      <c r="AJ13" s="3">
        <v>2</v>
      </c>
      <c r="AK13" s="3">
        <v>0</v>
      </c>
      <c r="AL13" s="3">
        <v>0</v>
      </c>
      <c r="AM13" s="3">
        <v>0</v>
      </c>
      <c r="AN13" s="3">
        <v>0</v>
      </c>
      <c r="AO13" s="3">
        <v>4</v>
      </c>
      <c r="AP13" s="3">
        <v>4</v>
      </c>
      <c r="AQ13" s="3">
        <v>3</v>
      </c>
      <c r="AR13" s="3">
        <v>0</v>
      </c>
      <c r="AS13" s="3">
        <v>3</v>
      </c>
      <c r="AT13" s="3">
        <v>0</v>
      </c>
      <c r="AU13" s="3">
        <v>0</v>
      </c>
      <c r="AV13" s="3">
        <v>0</v>
      </c>
      <c r="AW13" s="3">
        <v>0</v>
      </c>
      <c r="AX13" s="3">
        <v>3</v>
      </c>
      <c r="AY13" s="3">
        <v>3</v>
      </c>
      <c r="AZ13" s="3">
        <v>4</v>
      </c>
      <c r="BA13" s="3">
        <v>0</v>
      </c>
      <c r="BB13" s="3">
        <v>3</v>
      </c>
      <c r="BC13" s="3">
        <v>0</v>
      </c>
      <c r="BD13" s="3">
        <v>0</v>
      </c>
      <c r="BE13" s="3">
        <v>0</v>
      </c>
      <c r="BF13" s="3">
        <v>0</v>
      </c>
    </row>
    <row r="14" spans="1:1017" ht="15.75" customHeight="1" x14ac:dyDescent="0.25">
      <c r="A14" s="8" t="s">
        <v>27</v>
      </c>
      <c r="C14" s="3">
        <v>9</v>
      </c>
      <c r="D14" s="3">
        <v>9</v>
      </c>
      <c r="F14" s="8" t="s">
        <v>3</v>
      </c>
      <c r="H14" s="4"/>
      <c r="J14" s="8"/>
      <c r="K14" s="8"/>
      <c r="L14" s="3" t="s">
        <v>715</v>
      </c>
      <c r="M14" s="3" t="s">
        <v>763</v>
      </c>
      <c r="N14" s="3">
        <f t="shared" si="0"/>
        <v>59</v>
      </c>
      <c r="O14" s="9">
        <f t="shared" si="1"/>
        <v>28</v>
      </c>
      <c r="P14" s="3">
        <v>7</v>
      </c>
      <c r="Q14" s="3">
        <v>0</v>
      </c>
      <c r="R14" s="3">
        <v>10</v>
      </c>
      <c r="S14" s="3">
        <v>11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9">
        <f t="shared" si="2"/>
        <v>31</v>
      </c>
      <c r="AE14" s="3">
        <v>3</v>
      </c>
      <c r="AF14" s="3">
        <v>3</v>
      </c>
      <c r="AG14" s="3">
        <v>3</v>
      </c>
      <c r="AH14" s="3">
        <v>0</v>
      </c>
      <c r="AI14" s="3">
        <v>0</v>
      </c>
      <c r="AJ14" s="3">
        <v>2</v>
      </c>
      <c r="AK14" s="3">
        <v>0</v>
      </c>
      <c r="AL14" s="3">
        <v>0</v>
      </c>
      <c r="AM14" s="3">
        <v>0</v>
      </c>
      <c r="AN14" s="3">
        <v>0</v>
      </c>
      <c r="AO14" s="3">
        <v>4</v>
      </c>
      <c r="AP14" s="3">
        <v>4</v>
      </c>
      <c r="AQ14" s="3">
        <v>0</v>
      </c>
      <c r="AR14" s="3">
        <v>0</v>
      </c>
      <c r="AS14" s="3">
        <v>3</v>
      </c>
      <c r="AT14" s="3">
        <v>0</v>
      </c>
      <c r="AU14" s="3">
        <v>0</v>
      </c>
      <c r="AV14" s="3">
        <v>0</v>
      </c>
      <c r="AW14" s="3">
        <v>0</v>
      </c>
      <c r="AX14" s="3">
        <v>3</v>
      </c>
      <c r="AY14" s="3">
        <v>3</v>
      </c>
      <c r="AZ14" s="3">
        <v>0</v>
      </c>
      <c r="BA14" s="3">
        <v>0</v>
      </c>
      <c r="BB14" s="3">
        <v>3</v>
      </c>
      <c r="BC14" s="3">
        <v>0</v>
      </c>
      <c r="BD14" s="3">
        <v>0</v>
      </c>
      <c r="BE14" s="3">
        <v>0</v>
      </c>
      <c r="BF14" s="3">
        <v>0</v>
      </c>
    </row>
    <row r="15" spans="1:1017" ht="15.75" customHeight="1" x14ac:dyDescent="0.25">
      <c r="A15" s="8" t="s">
        <v>22</v>
      </c>
      <c r="C15" s="3">
        <v>9</v>
      </c>
      <c r="D15" s="3">
        <v>9</v>
      </c>
      <c r="F15" s="8" t="s">
        <v>3</v>
      </c>
      <c r="H15" s="4"/>
      <c r="J15" s="8"/>
      <c r="K15" s="8"/>
      <c r="L15" s="3" t="s">
        <v>532</v>
      </c>
      <c r="M15" s="3" t="s">
        <v>763</v>
      </c>
      <c r="N15" s="3">
        <f t="shared" si="0"/>
        <v>56</v>
      </c>
      <c r="O15" s="9">
        <f t="shared" si="1"/>
        <v>18</v>
      </c>
      <c r="P15" s="3">
        <v>7</v>
      </c>
      <c r="Q15" s="3">
        <v>0</v>
      </c>
      <c r="R15" s="3">
        <v>0</v>
      </c>
      <c r="S15" s="3">
        <v>11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9">
        <f t="shared" si="2"/>
        <v>38</v>
      </c>
      <c r="AE15" s="3">
        <v>3</v>
      </c>
      <c r="AF15" s="3">
        <v>3</v>
      </c>
      <c r="AG15" s="3">
        <v>3</v>
      </c>
      <c r="AH15" s="3">
        <v>0</v>
      </c>
      <c r="AI15" s="3">
        <v>0</v>
      </c>
      <c r="AJ15" s="3">
        <v>2</v>
      </c>
      <c r="AK15" s="3">
        <v>0</v>
      </c>
      <c r="AL15" s="3">
        <v>0</v>
      </c>
      <c r="AM15" s="3">
        <v>0</v>
      </c>
      <c r="AN15" s="3">
        <v>0</v>
      </c>
      <c r="AO15" s="3">
        <v>4</v>
      </c>
      <c r="AP15" s="3">
        <v>4</v>
      </c>
      <c r="AQ15" s="3">
        <v>3</v>
      </c>
      <c r="AR15" s="3">
        <v>0</v>
      </c>
      <c r="AS15" s="3">
        <v>3</v>
      </c>
      <c r="AT15" s="3">
        <v>0</v>
      </c>
      <c r="AU15" s="3">
        <v>0</v>
      </c>
      <c r="AV15" s="3">
        <v>0</v>
      </c>
      <c r="AW15" s="3">
        <v>0</v>
      </c>
      <c r="AX15" s="3">
        <v>3</v>
      </c>
      <c r="AY15" s="3">
        <v>3</v>
      </c>
      <c r="AZ15" s="3">
        <v>4</v>
      </c>
      <c r="BA15" s="3">
        <v>0</v>
      </c>
      <c r="BB15" s="3">
        <v>3</v>
      </c>
      <c r="BC15" s="3">
        <v>0</v>
      </c>
      <c r="BD15" s="3">
        <v>0</v>
      </c>
      <c r="BE15" s="3">
        <v>0</v>
      </c>
      <c r="BF15" s="3">
        <v>0</v>
      </c>
    </row>
    <row r="16" spans="1:1017" ht="15.75" customHeight="1" x14ac:dyDescent="0.25">
      <c r="A16" s="8" t="s">
        <v>110</v>
      </c>
      <c r="C16" s="3">
        <v>9</v>
      </c>
      <c r="D16" s="3">
        <v>9</v>
      </c>
      <c r="F16" s="8" t="s">
        <v>9</v>
      </c>
      <c r="H16" s="4"/>
      <c r="J16" s="8"/>
      <c r="K16" s="8"/>
      <c r="L16" s="3" t="s">
        <v>567</v>
      </c>
      <c r="M16" s="3" t="s">
        <v>763</v>
      </c>
      <c r="N16" s="3">
        <f t="shared" si="0"/>
        <v>49</v>
      </c>
      <c r="O16" s="9">
        <f t="shared" si="1"/>
        <v>42</v>
      </c>
      <c r="P16" s="3">
        <v>0</v>
      </c>
      <c r="Q16" s="3">
        <v>0</v>
      </c>
      <c r="R16" s="3">
        <v>10</v>
      </c>
      <c r="S16" s="3">
        <v>11</v>
      </c>
      <c r="T16" s="3">
        <v>1</v>
      </c>
      <c r="U16" s="3">
        <v>17</v>
      </c>
      <c r="V16" s="3">
        <v>3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9">
        <f t="shared" si="2"/>
        <v>7</v>
      </c>
      <c r="AE16" s="3">
        <v>3</v>
      </c>
      <c r="AF16" s="3">
        <v>0</v>
      </c>
      <c r="AG16" s="3">
        <v>0</v>
      </c>
      <c r="AH16" s="3">
        <v>0</v>
      </c>
      <c r="AI16" s="3">
        <v>0</v>
      </c>
      <c r="AJ16" s="3">
        <v>2</v>
      </c>
      <c r="AK16" s="3">
        <v>0</v>
      </c>
      <c r="AL16" s="3">
        <v>2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</row>
    <row r="17" spans="1:1017" ht="15.75" customHeight="1" x14ac:dyDescent="0.25">
      <c r="A17" s="8" t="s">
        <v>214</v>
      </c>
      <c r="C17" s="3">
        <v>9</v>
      </c>
      <c r="D17" s="3">
        <v>9</v>
      </c>
      <c r="F17" s="8" t="s">
        <v>3</v>
      </c>
      <c r="H17" s="4"/>
      <c r="J17" s="8"/>
      <c r="K17" s="8"/>
      <c r="L17" s="3" t="s">
        <v>562</v>
      </c>
      <c r="M17" s="3" t="s">
        <v>763</v>
      </c>
      <c r="N17" s="3">
        <f t="shared" si="0"/>
        <v>47</v>
      </c>
      <c r="O17" s="9">
        <f t="shared" si="1"/>
        <v>30</v>
      </c>
      <c r="P17" s="3">
        <v>7</v>
      </c>
      <c r="Q17" s="3">
        <v>1</v>
      </c>
      <c r="R17" s="3">
        <v>10</v>
      </c>
      <c r="S17" s="3">
        <v>11</v>
      </c>
      <c r="T17" s="3">
        <v>1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9">
        <f t="shared" si="2"/>
        <v>17</v>
      </c>
      <c r="AE17" s="3">
        <v>3</v>
      </c>
      <c r="AF17" s="3">
        <v>3</v>
      </c>
      <c r="AG17" s="3">
        <v>3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4</v>
      </c>
      <c r="AP17" s="3">
        <v>4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</row>
    <row r="18" spans="1:1017" ht="15.75" customHeight="1" x14ac:dyDescent="0.25">
      <c r="A18" s="8" t="s">
        <v>98</v>
      </c>
      <c r="C18" s="3">
        <v>8</v>
      </c>
      <c r="D18" s="3">
        <v>9</v>
      </c>
      <c r="F18" s="8" t="s">
        <v>7</v>
      </c>
      <c r="H18" s="4"/>
      <c r="J18" s="8"/>
      <c r="K18" s="8"/>
      <c r="L18" s="3" t="s">
        <v>723</v>
      </c>
      <c r="M18" s="3" t="s">
        <v>763</v>
      </c>
      <c r="N18" s="3">
        <f t="shared" si="0"/>
        <v>41</v>
      </c>
      <c r="O18" s="9">
        <f t="shared" si="1"/>
        <v>11</v>
      </c>
      <c r="P18" s="3">
        <v>0</v>
      </c>
      <c r="Q18" s="3">
        <v>0</v>
      </c>
      <c r="R18" s="3">
        <v>0</v>
      </c>
      <c r="S18" s="3">
        <v>11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9">
        <f t="shared" si="2"/>
        <v>30</v>
      </c>
      <c r="AE18" s="3">
        <v>3</v>
      </c>
      <c r="AF18" s="3">
        <v>3</v>
      </c>
      <c r="AG18" s="3">
        <v>3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4</v>
      </c>
      <c r="AP18" s="3">
        <v>4</v>
      </c>
      <c r="AQ18" s="3">
        <v>3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3</v>
      </c>
      <c r="AY18" s="3">
        <v>3</v>
      </c>
      <c r="AZ18" s="3">
        <v>4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AMC18" s="9"/>
    </row>
    <row r="19" spans="1:1017" ht="15.75" customHeight="1" x14ac:dyDescent="0.25">
      <c r="A19" s="8" t="s">
        <v>191</v>
      </c>
      <c r="C19" s="3">
        <v>9</v>
      </c>
      <c r="D19" s="3">
        <v>9</v>
      </c>
      <c r="F19" s="8" t="s">
        <v>29</v>
      </c>
      <c r="H19" s="4"/>
      <c r="J19" s="8"/>
      <c r="K19" s="8"/>
      <c r="L19" s="3" t="s">
        <v>579</v>
      </c>
      <c r="M19" s="3" t="s">
        <v>763</v>
      </c>
      <c r="N19" s="3">
        <f t="shared" si="0"/>
        <v>41</v>
      </c>
      <c r="O19" s="9">
        <f t="shared" si="1"/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9">
        <f t="shared" si="2"/>
        <v>41</v>
      </c>
      <c r="AE19" s="3">
        <v>3</v>
      </c>
      <c r="AF19" s="3">
        <v>3</v>
      </c>
      <c r="AG19" s="3">
        <v>3</v>
      </c>
      <c r="AH19" s="3">
        <v>3</v>
      </c>
      <c r="AI19" s="3">
        <v>0</v>
      </c>
      <c r="AJ19" s="3">
        <v>2</v>
      </c>
      <c r="AK19" s="3">
        <v>0</v>
      </c>
      <c r="AL19" s="3">
        <v>0</v>
      </c>
      <c r="AM19" s="3">
        <v>0</v>
      </c>
      <c r="AN19" s="3">
        <v>0</v>
      </c>
      <c r="AO19" s="3">
        <v>4</v>
      </c>
      <c r="AP19" s="3">
        <v>4</v>
      </c>
      <c r="AQ19" s="3">
        <v>3</v>
      </c>
      <c r="AR19" s="3">
        <v>0</v>
      </c>
      <c r="AS19" s="3">
        <v>3</v>
      </c>
      <c r="AT19" s="3">
        <v>0</v>
      </c>
      <c r="AU19" s="3">
        <v>0</v>
      </c>
      <c r="AV19" s="3">
        <v>0</v>
      </c>
      <c r="AW19" s="3">
        <v>0</v>
      </c>
      <c r="AX19" s="3">
        <v>3</v>
      </c>
      <c r="AY19" s="3">
        <v>3</v>
      </c>
      <c r="AZ19" s="3">
        <v>4</v>
      </c>
      <c r="BA19" s="3">
        <v>0</v>
      </c>
      <c r="BB19" s="3">
        <v>3</v>
      </c>
      <c r="BC19" s="3">
        <v>0</v>
      </c>
      <c r="BD19" s="3">
        <v>0</v>
      </c>
      <c r="BE19" s="3">
        <v>0</v>
      </c>
      <c r="BF19" s="3">
        <v>0</v>
      </c>
    </row>
    <row r="20" spans="1:1017" ht="15.75" customHeight="1" x14ac:dyDescent="0.25">
      <c r="A20" s="8" t="s">
        <v>286</v>
      </c>
      <c r="C20" s="3">
        <v>9</v>
      </c>
      <c r="D20" s="3">
        <v>9</v>
      </c>
      <c r="F20" s="8" t="s">
        <v>56</v>
      </c>
      <c r="H20" s="4"/>
      <c r="J20" s="8"/>
      <c r="K20" s="8"/>
      <c r="L20" s="3" t="s">
        <v>633</v>
      </c>
      <c r="M20" s="3" t="s">
        <v>763</v>
      </c>
      <c r="N20" s="3">
        <f t="shared" si="0"/>
        <v>41</v>
      </c>
      <c r="O20" s="9">
        <f t="shared" si="1"/>
        <v>8</v>
      </c>
      <c r="P20" s="3">
        <v>7</v>
      </c>
      <c r="Q20" s="3">
        <v>1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9">
        <f t="shared" si="2"/>
        <v>33</v>
      </c>
      <c r="AE20" s="3">
        <v>3</v>
      </c>
      <c r="AF20" s="3">
        <v>3</v>
      </c>
      <c r="AG20" s="3">
        <v>3</v>
      </c>
      <c r="AH20" s="3">
        <v>3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4</v>
      </c>
      <c r="AP20" s="3">
        <v>4</v>
      </c>
      <c r="AQ20" s="3">
        <v>3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3</v>
      </c>
      <c r="AY20" s="3">
        <v>3</v>
      </c>
      <c r="AZ20" s="3">
        <v>4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</row>
    <row r="21" spans="1:1017" ht="15.75" customHeight="1" x14ac:dyDescent="0.25">
      <c r="A21" s="8" t="s">
        <v>354</v>
      </c>
      <c r="C21" s="3">
        <v>9</v>
      </c>
      <c r="D21" s="3">
        <v>9</v>
      </c>
      <c r="F21" s="8" t="s">
        <v>60</v>
      </c>
      <c r="H21" s="4"/>
      <c r="J21" s="8"/>
      <c r="K21" s="8"/>
      <c r="L21" s="3" t="s">
        <v>636</v>
      </c>
      <c r="M21" s="3" t="s">
        <v>763</v>
      </c>
      <c r="N21" s="3">
        <f t="shared" si="0"/>
        <v>40</v>
      </c>
      <c r="O21" s="9">
        <f t="shared" si="1"/>
        <v>29</v>
      </c>
      <c r="P21" s="3">
        <v>7</v>
      </c>
      <c r="Q21" s="3">
        <v>0</v>
      </c>
      <c r="R21" s="3">
        <v>10</v>
      </c>
      <c r="S21" s="3">
        <v>11</v>
      </c>
      <c r="T21" s="3">
        <v>1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9">
        <f t="shared" si="2"/>
        <v>11</v>
      </c>
      <c r="AE21" s="3">
        <v>3</v>
      </c>
      <c r="AF21" s="3">
        <v>0</v>
      </c>
      <c r="AG21" s="3">
        <v>0</v>
      </c>
      <c r="AH21" s="3">
        <v>0</v>
      </c>
      <c r="AI21" s="3">
        <v>0</v>
      </c>
      <c r="AJ21" s="3">
        <v>2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3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3</v>
      </c>
      <c r="BC21" s="3">
        <v>0</v>
      </c>
      <c r="BD21" s="3">
        <v>0</v>
      </c>
      <c r="BE21" s="3">
        <v>0</v>
      </c>
      <c r="BF21" s="3">
        <v>0</v>
      </c>
    </row>
    <row r="22" spans="1:1017" ht="15.75" customHeight="1" x14ac:dyDescent="0.25">
      <c r="A22" s="8" t="s">
        <v>20</v>
      </c>
      <c r="C22" s="3">
        <v>9</v>
      </c>
      <c r="D22" s="3">
        <v>9</v>
      </c>
      <c r="F22" s="8" t="s">
        <v>3</v>
      </c>
      <c r="H22" s="4"/>
      <c r="J22" s="8"/>
      <c r="K22" s="8"/>
      <c r="L22" s="3" t="s">
        <v>687</v>
      </c>
      <c r="M22" s="3" t="s">
        <v>763</v>
      </c>
      <c r="N22" s="3">
        <f t="shared" si="0"/>
        <v>40</v>
      </c>
      <c r="O22" s="9">
        <f t="shared" si="1"/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9">
        <f t="shared" si="2"/>
        <v>40</v>
      </c>
      <c r="AE22" s="3">
        <v>3</v>
      </c>
      <c r="AF22" s="3">
        <v>3</v>
      </c>
      <c r="AG22" s="3">
        <v>3</v>
      </c>
      <c r="AH22" s="3">
        <v>0</v>
      </c>
      <c r="AI22" s="3">
        <v>0</v>
      </c>
      <c r="AJ22" s="3">
        <v>2</v>
      </c>
      <c r="AK22" s="3">
        <v>0</v>
      </c>
      <c r="AL22" s="3">
        <v>2</v>
      </c>
      <c r="AM22" s="3">
        <v>0</v>
      </c>
      <c r="AN22" s="3">
        <v>0</v>
      </c>
      <c r="AO22" s="3">
        <v>4</v>
      </c>
      <c r="AP22" s="3">
        <v>4</v>
      </c>
      <c r="AQ22" s="3">
        <v>3</v>
      </c>
      <c r="AR22" s="3">
        <v>0</v>
      </c>
      <c r="AS22" s="3">
        <v>3</v>
      </c>
      <c r="AT22" s="3">
        <v>0</v>
      </c>
      <c r="AU22" s="3">
        <v>0</v>
      </c>
      <c r="AV22" s="3">
        <v>0</v>
      </c>
      <c r="AW22" s="3">
        <v>0</v>
      </c>
      <c r="AX22" s="3">
        <v>3</v>
      </c>
      <c r="AY22" s="3">
        <v>3</v>
      </c>
      <c r="AZ22" s="3">
        <v>4</v>
      </c>
      <c r="BA22" s="3">
        <v>0</v>
      </c>
      <c r="BB22" s="3">
        <v>3</v>
      </c>
      <c r="BC22" s="3">
        <v>0</v>
      </c>
      <c r="BD22" s="3">
        <v>0</v>
      </c>
      <c r="BE22" s="3">
        <v>0</v>
      </c>
      <c r="BF22" s="3">
        <v>0</v>
      </c>
    </row>
    <row r="23" spans="1:1017" ht="15.75" customHeight="1" x14ac:dyDescent="0.25">
      <c r="A23" s="8" t="s">
        <v>353</v>
      </c>
      <c r="C23" s="3">
        <v>9</v>
      </c>
      <c r="D23" s="3">
        <v>9</v>
      </c>
      <c r="F23" s="8" t="s">
        <v>60</v>
      </c>
      <c r="H23" s="4"/>
      <c r="J23" s="8"/>
      <c r="K23" s="8"/>
      <c r="L23" s="3" t="s">
        <v>681</v>
      </c>
      <c r="M23" s="3" t="s">
        <v>763</v>
      </c>
      <c r="N23" s="3">
        <f t="shared" si="0"/>
        <v>39</v>
      </c>
      <c r="O23" s="9">
        <f t="shared" si="1"/>
        <v>28</v>
      </c>
      <c r="P23" s="3">
        <v>7</v>
      </c>
      <c r="Q23" s="3">
        <v>0</v>
      </c>
      <c r="R23" s="3">
        <v>10</v>
      </c>
      <c r="S23" s="3">
        <v>11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9">
        <f t="shared" si="2"/>
        <v>11</v>
      </c>
      <c r="AE23" s="3">
        <v>3</v>
      </c>
      <c r="AF23" s="3">
        <v>0</v>
      </c>
      <c r="AG23" s="3">
        <v>0</v>
      </c>
      <c r="AH23" s="3">
        <v>0</v>
      </c>
      <c r="AI23" s="3">
        <v>0</v>
      </c>
      <c r="AJ23" s="3">
        <v>2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3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3</v>
      </c>
      <c r="BC23" s="3">
        <v>0</v>
      </c>
      <c r="BD23" s="3">
        <v>0</v>
      </c>
      <c r="BE23" s="3">
        <v>0</v>
      </c>
      <c r="BF23" s="3">
        <v>0</v>
      </c>
    </row>
    <row r="24" spans="1:1017" ht="15.75" customHeight="1" x14ac:dyDescent="0.25">
      <c r="A24" s="8" t="s">
        <v>243</v>
      </c>
      <c r="C24" s="3">
        <v>7</v>
      </c>
      <c r="D24" s="3">
        <v>9</v>
      </c>
      <c r="F24" s="8" t="s">
        <v>7</v>
      </c>
      <c r="H24" s="4"/>
      <c r="J24" s="8"/>
      <c r="K24" s="8"/>
      <c r="L24" s="3" t="s">
        <v>570</v>
      </c>
      <c r="M24" s="3" t="s">
        <v>763</v>
      </c>
      <c r="N24" s="3">
        <f t="shared" si="0"/>
        <v>38</v>
      </c>
      <c r="O24" s="9">
        <f t="shared" si="1"/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9">
        <f t="shared" si="2"/>
        <v>38</v>
      </c>
      <c r="AE24" s="3">
        <v>3</v>
      </c>
      <c r="AF24" s="3">
        <v>3</v>
      </c>
      <c r="AG24" s="3">
        <v>3</v>
      </c>
      <c r="AH24" s="3">
        <v>3</v>
      </c>
      <c r="AI24" s="3">
        <v>0</v>
      </c>
      <c r="AJ24" s="3">
        <v>0</v>
      </c>
      <c r="AK24" s="3">
        <v>4</v>
      </c>
      <c r="AL24" s="3">
        <v>2</v>
      </c>
      <c r="AM24" s="3">
        <v>0</v>
      </c>
      <c r="AN24" s="3">
        <v>0</v>
      </c>
      <c r="AO24" s="3">
        <v>4</v>
      </c>
      <c r="AP24" s="3">
        <v>4</v>
      </c>
      <c r="AQ24" s="3">
        <v>3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4</v>
      </c>
      <c r="BA24" s="3">
        <v>0</v>
      </c>
      <c r="BB24" s="3">
        <v>0</v>
      </c>
      <c r="BC24" s="3">
        <v>5</v>
      </c>
      <c r="BD24" s="3">
        <v>0</v>
      </c>
      <c r="BE24" s="3">
        <v>0</v>
      </c>
      <c r="BF24" s="3">
        <v>0</v>
      </c>
    </row>
    <row r="25" spans="1:1017" ht="15.75" customHeight="1" x14ac:dyDescent="0.25">
      <c r="A25" s="8" t="s">
        <v>48</v>
      </c>
      <c r="C25" s="3">
        <v>8</v>
      </c>
      <c r="D25" s="3">
        <v>9</v>
      </c>
      <c r="F25" s="8" t="s">
        <v>3</v>
      </c>
      <c r="H25" s="4"/>
      <c r="J25" s="8"/>
      <c r="K25" s="8"/>
      <c r="L25" s="3" t="s">
        <v>652</v>
      </c>
      <c r="M25" s="3" t="s">
        <v>763</v>
      </c>
      <c r="N25" s="3">
        <f t="shared" si="0"/>
        <v>33</v>
      </c>
      <c r="O25" s="9">
        <f t="shared" si="1"/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9">
        <f t="shared" si="2"/>
        <v>33</v>
      </c>
      <c r="AE25" s="3">
        <v>3</v>
      </c>
      <c r="AF25" s="3">
        <v>3</v>
      </c>
      <c r="AG25" s="3">
        <v>3</v>
      </c>
      <c r="AH25" s="3">
        <v>3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4</v>
      </c>
      <c r="AP25" s="3">
        <v>4</v>
      </c>
      <c r="AQ25" s="3">
        <v>3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3</v>
      </c>
      <c r="AY25" s="3">
        <v>3</v>
      </c>
      <c r="AZ25" s="3">
        <v>4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</row>
    <row r="26" spans="1:1017" ht="15.75" customHeight="1" x14ac:dyDescent="0.25">
      <c r="A26" s="8" t="s">
        <v>162</v>
      </c>
      <c r="C26" s="3">
        <v>8</v>
      </c>
      <c r="D26" s="3">
        <v>9</v>
      </c>
      <c r="F26" s="8" t="s">
        <v>57</v>
      </c>
      <c r="H26" s="4"/>
      <c r="J26" s="8"/>
      <c r="K26" s="8"/>
      <c r="L26" s="3" t="s">
        <v>690</v>
      </c>
      <c r="M26" s="3" t="s">
        <v>763</v>
      </c>
      <c r="N26" s="3">
        <f t="shared" si="0"/>
        <v>33</v>
      </c>
      <c r="O26" s="9">
        <f t="shared" si="1"/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9">
        <f t="shared" si="2"/>
        <v>33</v>
      </c>
      <c r="AE26" s="3">
        <v>3</v>
      </c>
      <c r="AF26" s="3">
        <v>3</v>
      </c>
      <c r="AG26" s="3">
        <v>3</v>
      </c>
      <c r="AH26" s="3">
        <v>3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4</v>
      </c>
      <c r="AP26" s="3">
        <v>4</v>
      </c>
      <c r="AQ26" s="3">
        <v>3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3</v>
      </c>
      <c r="AY26" s="3">
        <v>3</v>
      </c>
      <c r="AZ26" s="3">
        <v>4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</row>
    <row r="27" spans="1:1017" ht="15.75" customHeight="1" x14ac:dyDescent="0.25">
      <c r="A27" s="8" t="s">
        <v>207</v>
      </c>
      <c r="C27" s="3">
        <v>9</v>
      </c>
      <c r="D27" s="3">
        <v>9</v>
      </c>
      <c r="F27" s="8" t="s">
        <v>7</v>
      </c>
      <c r="H27" s="4"/>
      <c r="J27" s="8"/>
      <c r="K27" s="8"/>
      <c r="L27" s="3" t="s">
        <v>629</v>
      </c>
      <c r="M27" s="3" t="s">
        <v>763</v>
      </c>
      <c r="N27" s="3">
        <f t="shared" si="0"/>
        <v>33</v>
      </c>
      <c r="O27" s="9">
        <f t="shared" si="1"/>
        <v>30</v>
      </c>
      <c r="P27" s="3">
        <v>7</v>
      </c>
      <c r="Q27" s="3">
        <v>1</v>
      </c>
      <c r="R27" s="3">
        <v>10</v>
      </c>
      <c r="S27" s="3">
        <v>11</v>
      </c>
      <c r="T27" s="3">
        <v>1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9">
        <f t="shared" si="2"/>
        <v>3</v>
      </c>
      <c r="AE27" s="3">
        <v>3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</row>
    <row r="28" spans="1:1017" ht="15.75" customHeight="1" x14ac:dyDescent="0.25">
      <c r="A28" s="8" t="s">
        <v>32</v>
      </c>
      <c r="C28" s="3">
        <v>8</v>
      </c>
      <c r="D28" s="3">
        <v>9</v>
      </c>
      <c r="F28" s="8" t="s">
        <v>3</v>
      </c>
      <c r="H28" s="4"/>
      <c r="J28" s="8"/>
      <c r="K28" s="8"/>
      <c r="L28" s="3" t="s">
        <v>719</v>
      </c>
      <c r="M28" s="3" t="s">
        <v>763</v>
      </c>
      <c r="N28" s="3">
        <f t="shared" si="0"/>
        <v>31</v>
      </c>
      <c r="O28" s="9">
        <f t="shared" si="1"/>
        <v>20</v>
      </c>
      <c r="P28" s="3">
        <v>7</v>
      </c>
      <c r="Q28" s="3">
        <v>1</v>
      </c>
      <c r="R28" s="3">
        <v>0</v>
      </c>
      <c r="S28" s="3">
        <v>11</v>
      </c>
      <c r="T28" s="3">
        <v>1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9">
        <f t="shared" si="2"/>
        <v>11</v>
      </c>
      <c r="AE28" s="3">
        <v>3</v>
      </c>
      <c r="AF28" s="3">
        <v>0</v>
      </c>
      <c r="AG28" s="3">
        <v>0</v>
      </c>
      <c r="AH28" s="3">
        <v>0</v>
      </c>
      <c r="AI28" s="3">
        <v>0</v>
      </c>
      <c r="AJ28" s="3">
        <v>2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3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3</v>
      </c>
      <c r="BC28" s="3">
        <v>0</v>
      </c>
      <c r="BD28" s="3">
        <v>0</v>
      </c>
      <c r="BE28" s="3">
        <v>0</v>
      </c>
      <c r="BF28" s="3">
        <v>0</v>
      </c>
    </row>
    <row r="29" spans="1:1017" ht="15.75" customHeight="1" x14ac:dyDescent="0.25">
      <c r="A29" s="8" t="s">
        <v>33</v>
      </c>
      <c r="C29" s="3">
        <v>8</v>
      </c>
      <c r="D29" s="3">
        <v>9</v>
      </c>
      <c r="F29" s="8" t="s">
        <v>3</v>
      </c>
      <c r="H29" s="4"/>
      <c r="J29" s="8"/>
      <c r="K29" s="8"/>
      <c r="L29" s="3" t="s">
        <v>642</v>
      </c>
      <c r="M29" s="3" t="s">
        <v>763</v>
      </c>
      <c r="N29" s="3">
        <f t="shared" si="0"/>
        <v>30</v>
      </c>
      <c r="O29" s="9">
        <f t="shared" si="1"/>
        <v>19</v>
      </c>
      <c r="P29" s="3">
        <v>7</v>
      </c>
      <c r="Q29" s="3">
        <v>1</v>
      </c>
      <c r="R29" s="3">
        <v>0</v>
      </c>
      <c r="S29" s="3">
        <v>11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9">
        <f t="shared" si="2"/>
        <v>11</v>
      </c>
      <c r="AE29" s="3">
        <v>3</v>
      </c>
      <c r="AF29" s="3">
        <v>0</v>
      </c>
      <c r="AG29" s="3">
        <v>0</v>
      </c>
      <c r="AH29" s="3">
        <v>0</v>
      </c>
      <c r="AI29" s="3">
        <v>0</v>
      </c>
      <c r="AJ29" s="3">
        <v>2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3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3</v>
      </c>
      <c r="BC29" s="3">
        <v>0</v>
      </c>
      <c r="BD29" s="3">
        <v>0</v>
      </c>
      <c r="BE29" s="3">
        <v>0</v>
      </c>
      <c r="BF29" s="3">
        <v>0</v>
      </c>
    </row>
    <row r="30" spans="1:1017" ht="15.75" customHeight="1" x14ac:dyDescent="0.25">
      <c r="A30" s="8" t="s">
        <v>42</v>
      </c>
      <c r="C30" s="3">
        <v>8</v>
      </c>
      <c r="D30" s="3">
        <v>9</v>
      </c>
      <c r="F30" s="8" t="s">
        <v>3</v>
      </c>
      <c r="H30" s="4"/>
      <c r="J30" s="8"/>
      <c r="K30" s="8"/>
      <c r="L30" s="3" t="s">
        <v>588</v>
      </c>
      <c r="M30" s="3" t="s">
        <v>763</v>
      </c>
      <c r="N30" s="3">
        <f t="shared" si="0"/>
        <v>29</v>
      </c>
      <c r="O30" s="9">
        <f t="shared" si="1"/>
        <v>18</v>
      </c>
      <c r="P30" s="3">
        <v>7</v>
      </c>
      <c r="Q30" s="3">
        <v>0</v>
      </c>
      <c r="R30" s="3">
        <v>0</v>
      </c>
      <c r="S30" s="3">
        <v>11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9">
        <f t="shared" si="2"/>
        <v>11</v>
      </c>
      <c r="AE30" s="3">
        <v>3</v>
      </c>
      <c r="AF30" s="3">
        <v>0</v>
      </c>
      <c r="AG30" s="3">
        <v>0</v>
      </c>
      <c r="AH30" s="3">
        <v>0</v>
      </c>
      <c r="AI30" s="3">
        <v>0</v>
      </c>
      <c r="AJ30" s="3">
        <v>2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3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3</v>
      </c>
      <c r="BC30" s="3">
        <v>0</v>
      </c>
      <c r="BD30" s="3">
        <v>0</v>
      </c>
      <c r="BE30" s="3">
        <v>0</v>
      </c>
      <c r="BF30" s="3">
        <v>0</v>
      </c>
    </row>
    <row r="31" spans="1:1017" ht="15.75" hidden="1" customHeight="1" x14ac:dyDescent="0.25">
      <c r="A31" s="8" t="s">
        <v>274</v>
      </c>
      <c r="B31" s="8" t="s">
        <v>275</v>
      </c>
      <c r="C31" s="3">
        <v>8</v>
      </c>
      <c r="D31" s="3">
        <v>9</v>
      </c>
      <c r="E31" s="8" t="s">
        <v>263</v>
      </c>
      <c r="F31" s="8" t="s">
        <v>9</v>
      </c>
      <c r="G31" s="8" t="s">
        <v>264</v>
      </c>
      <c r="H31" s="4" t="s">
        <v>276</v>
      </c>
      <c r="I31" s="8" t="s">
        <v>277</v>
      </c>
      <c r="J31" s="8" t="s">
        <v>546</v>
      </c>
      <c r="K31" s="8" t="s">
        <v>547</v>
      </c>
      <c r="L31" s="3" t="s">
        <v>546</v>
      </c>
      <c r="N31" s="3">
        <f t="shared" si="0"/>
        <v>27</v>
      </c>
      <c r="O31" s="9">
        <f t="shared" si="1"/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9">
        <f t="shared" si="2"/>
        <v>27</v>
      </c>
      <c r="AE31" s="3">
        <v>3</v>
      </c>
      <c r="AF31" s="3">
        <v>3</v>
      </c>
      <c r="AG31" s="3">
        <v>3</v>
      </c>
      <c r="AH31" s="3">
        <v>3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4</v>
      </c>
      <c r="AP31" s="3">
        <v>4</v>
      </c>
      <c r="AQ31" s="3">
        <v>3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4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</row>
    <row r="32" spans="1:1017" ht="15.75" hidden="1" customHeight="1" x14ac:dyDescent="0.25">
      <c r="A32" s="8" t="s">
        <v>72</v>
      </c>
      <c r="B32" s="8" t="s">
        <v>172</v>
      </c>
      <c r="C32" s="3">
        <v>9</v>
      </c>
      <c r="D32" s="3">
        <v>9</v>
      </c>
      <c r="E32" s="8" t="s">
        <v>173</v>
      </c>
      <c r="F32" s="8" t="s">
        <v>9</v>
      </c>
      <c r="G32" s="8" t="s">
        <v>142</v>
      </c>
      <c r="H32" s="4" t="s">
        <v>174</v>
      </c>
      <c r="I32" s="8" t="s">
        <v>175</v>
      </c>
      <c r="J32" s="8" t="s">
        <v>744</v>
      </c>
      <c r="K32" s="8" t="s">
        <v>745</v>
      </c>
      <c r="L32" s="3" t="s">
        <v>744</v>
      </c>
      <c r="N32" s="3">
        <f t="shared" si="0"/>
        <v>27</v>
      </c>
      <c r="O32" s="9">
        <f t="shared" si="1"/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9">
        <f t="shared" si="2"/>
        <v>27</v>
      </c>
      <c r="AE32" s="3">
        <v>3</v>
      </c>
      <c r="AF32" s="3">
        <v>3</v>
      </c>
      <c r="AG32" s="3">
        <v>3</v>
      </c>
      <c r="AH32" s="3">
        <v>3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4</v>
      </c>
      <c r="AP32" s="3">
        <v>4</v>
      </c>
      <c r="AQ32" s="3">
        <v>3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4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</row>
    <row r="33" spans="1:58" ht="15.75" hidden="1" customHeight="1" x14ac:dyDescent="0.25">
      <c r="A33" s="8" t="s">
        <v>278</v>
      </c>
      <c r="B33" s="8" t="s">
        <v>279</v>
      </c>
      <c r="C33" s="3">
        <v>8</v>
      </c>
      <c r="D33" s="3">
        <v>9</v>
      </c>
      <c r="E33" s="8" t="s">
        <v>263</v>
      </c>
      <c r="F33" s="8" t="s">
        <v>9</v>
      </c>
      <c r="G33" s="8" t="s">
        <v>264</v>
      </c>
      <c r="H33" s="4" t="s">
        <v>280</v>
      </c>
      <c r="I33" s="8" t="s">
        <v>281</v>
      </c>
      <c r="J33" s="8" t="s">
        <v>617</v>
      </c>
      <c r="K33" s="8" t="s">
        <v>618</v>
      </c>
      <c r="L33" s="3" t="s">
        <v>617</v>
      </c>
      <c r="N33" s="3">
        <f t="shared" si="0"/>
        <v>23</v>
      </c>
      <c r="O33" s="9">
        <f t="shared" si="1"/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9">
        <f t="shared" si="2"/>
        <v>23</v>
      </c>
      <c r="AE33" s="3">
        <v>3</v>
      </c>
      <c r="AF33" s="3">
        <v>3</v>
      </c>
      <c r="AG33" s="3">
        <v>3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4</v>
      </c>
      <c r="AP33" s="3">
        <v>4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3</v>
      </c>
      <c r="AY33" s="3">
        <v>3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</row>
    <row r="34" spans="1:58" ht="15.75" hidden="1" customHeight="1" x14ac:dyDescent="0.25">
      <c r="A34" s="8" t="s">
        <v>38</v>
      </c>
      <c r="B34" s="8" t="s">
        <v>39</v>
      </c>
      <c r="C34" s="3">
        <v>8</v>
      </c>
      <c r="D34" s="3">
        <v>9</v>
      </c>
      <c r="E34" s="8" t="s">
        <v>14</v>
      </c>
      <c r="F34" s="8" t="s">
        <v>3</v>
      </c>
      <c r="G34" s="8" t="s">
        <v>15</v>
      </c>
      <c r="H34" s="4" t="s">
        <v>40</v>
      </c>
      <c r="I34" s="8" t="s">
        <v>41</v>
      </c>
      <c r="J34" s="8" t="s">
        <v>695</v>
      </c>
      <c r="K34" s="8" t="s">
        <v>696</v>
      </c>
      <c r="L34" s="3" t="s">
        <v>695</v>
      </c>
      <c r="N34" s="3">
        <f t="shared" ref="N34:N65" si="3">SUM(O34,AD34)</f>
        <v>23</v>
      </c>
      <c r="O34" s="9">
        <f t="shared" ref="O34:O65" si="4">SUM(P34:AC34)</f>
        <v>12</v>
      </c>
      <c r="P34" s="3">
        <v>0</v>
      </c>
      <c r="Q34" s="3">
        <v>0</v>
      </c>
      <c r="R34" s="3">
        <v>0</v>
      </c>
      <c r="S34" s="3">
        <v>11</v>
      </c>
      <c r="T34" s="3">
        <v>1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9">
        <f t="shared" ref="AD34:AD65" si="5">SUM(AE34:BF34)</f>
        <v>11</v>
      </c>
      <c r="AE34" s="3">
        <v>3</v>
      </c>
      <c r="AF34" s="3">
        <v>0</v>
      </c>
      <c r="AG34" s="3">
        <v>0</v>
      </c>
      <c r="AH34" s="3">
        <v>0</v>
      </c>
      <c r="AI34" s="3">
        <v>0</v>
      </c>
      <c r="AJ34" s="3">
        <v>2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3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3</v>
      </c>
      <c r="BC34" s="3">
        <v>0</v>
      </c>
      <c r="BD34" s="3">
        <v>0</v>
      </c>
      <c r="BE34" s="3">
        <v>0</v>
      </c>
      <c r="BF34" s="3">
        <v>0</v>
      </c>
    </row>
    <row r="35" spans="1:58" ht="15.75" hidden="1" customHeight="1" x14ac:dyDescent="0.25">
      <c r="A35" s="8" t="s">
        <v>16</v>
      </c>
      <c r="B35" s="8" t="s">
        <v>17</v>
      </c>
      <c r="C35" s="3">
        <v>9</v>
      </c>
      <c r="D35" s="3">
        <v>9</v>
      </c>
      <c r="E35" s="8" t="s">
        <v>14</v>
      </c>
      <c r="F35" s="8" t="s">
        <v>3</v>
      </c>
      <c r="G35" s="8" t="s">
        <v>15</v>
      </c>
      <c r="H35" s="4" t="s">
        <v>18</v>
      </c>
      <c r="I35" s="8" t="s">
        <v>19</v>
      </c>
      <c r="J35" s="8" t="s">
        <v>679</v>
      </c>
      <c r="K35" s="8" t="s">
        <v>680</v>
      </c>
      <c r="L35" s="3" t="s">
        <v>679</v>
      </c>
      <c r="N35" s="3">
        <f t="shared" si="3"/>
        <v>21</v>
      </c>
      <c r="O35" s="9">
        <f t="shared" si="4"/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9">
        <f t="shared" si="5"/>
        <v>21</v>
      </c>
      <c r="AE35" s="3">
        <v>3</v>
      </c>
      <c r="AF35" s="3">
        <v>3</v>
      </c>
      <c r="AG35" s="3">
        <v>0</v>
      </c>
      <c r="AH35" s="3">
        <v>0</v>
      </c>
      <c r="AI35" s="3">
        <v>0</v>
      </c>
      <c r="AJ35" s="3">
        <v>2</v>
      </c>
      <c r="AK35" s="3">
        <v>0</v>
      </c>
      <c r="AL35" s="3">
        <v>0</v>
      </c>
      <c r="AM35" s="3">
        <v>0</v>
      </c>
      <c r="AN35" s="3">
        <v>0</v>
      </c>
      <c r="AO35" s="3">
        <v>4</v>
      </c>
      <c r="AP35" s="3">
        <v>0</v>
      </c>
      <c r="AQ35" s="3">
        <v>0</v>
      </c>
      <c r="AR35" s="3">
        <v>0</v>
      </c>
      <c r="AS35" s="3">
        <v>3</v>
      </c>
      <c r="AT35" s="3">
        <v>0</v>
      </c>
      <c r="AU35" s="3">
        <v>0</v>
      </c>
      <c r="AV35" s="3">
        <v>0</v>
      </c>
      <c r="AW35" s="3">
        <v>0</v>
      </c>
      <c r="AX35" s="3">
        <v>3</v>
      </c>
      <c r="AY35" s="3">
        <v>0</v>
      </c>
      <c r="AZ35" s="3">
        <v>0</v>
      </c>
      <c r="BA35" s="3">
        <v>0</v>
      </c>
      <c r="BB35" s="3">
        <v>3</v>
      </c>
      <c r="BC35" s="3">
        <v>0</v>
      </c>
      <c r="BD35" s="3">
        <v>0</v>
      </c>
      <c r="BE35" s="3">
        <v>0</v>
      </c>
      <c r="BF35" s="3">
        <v>0</v>
      </c>
    </row>
    <row r="36" spans="1:58" ht="15.75" hidden="1" customHeight="1" x14ac:dyDescent="0.25">
      <c r="A36" s="8" t="s">
        <v>134</v>
      </c>
      <c r="B36" s="8" t="s">
        <v>135</v>
      </c>
      <c r="C36" s="3">
        <v>8</v>
      </c>
      <c r="D36" s="3">
        <v>9</v>
      </c>
      <c r="E36" s="8" t="s">
        <v>136</v>
      </c>
      <c r="F36" s="8" t="s">
        <v>60</v>
      </c>
      <c r="G36" s="8" t="s">
        <v>115</v>
      </c>
      <c r="H36" s="4" t="s">
        <v>137</v>
      </c>
      <c r="I36" s="8" t="s">
        <v>138</v>
      </c>
      <c r="J36" s="8" t="s">
        <v>530</v>
      </c>
      <c r="K36" s="8" t="s">
        <v>531</v>
      </c>
      <c r="L36" s="3" t="s">
        <v>530</v>
      </c>
      <c r="N36" s="3">
        <f t="shared" si="3"/>
        <v>17</v>
      </c>
      <c r="O36" s="9">
        <f t="shared" si="4"/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9">
        <f t="shared" si="5"/>
        <v>17</v>
      </c>
      <c r="AE36" s="3">
        <v>3</v>
      </c>
      <c r="AF36" s="3">
        <v>3</v>
      </c>
      <c r="AG36" s="3">
        <v>3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4</v>
      </c>
      <c r="AP36" s="3">
        <v>4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</row>
    <row r="37" spans="1:58" ht="15.75" hidden="1" customHeight="1" x14ac:dyDescent="0.25">
      <c r="A37" s="8" t="s">
        <v>43</v>
      </c>
      <c r="B37" s="8" t="s">
        <v>44</v>
      </c>
      <c r="C37" s="3">
        <v>8</v>
      </c>
      <c r="D37" s="3">
        <v>9</v>
      </c>
      <c r="E37" s="8" t="s">
        <v>14</v>
      </c>
      <c r="F37" s="8" t="s">
        <v>3</v>
      </c>
      <c r="G37" s="8" t="s">
        <v>15</v>
      </c>
      <c r="H37" s="4" t="s">
        <v>45</v>
      </c>
      <c r="I37" s="8" t="s">
        <v>46</v>
      </c>
      <c r="J37" s="8" t="s">
        <v>738</v>
      </c>
      <c r="K37" s="8" t="s">
        <v>739</v>
      </c>
      <c r="L37" s="3" t="s">
        <v>738</v>
      </c>
      <c r="N37" s="3">
        <f t="shared" si="3"/>
        <v>15</v>
      </c>
      <c r="O37" s="9">
        <f t="shared" si="4"/>
        <v>12</v>
      </c>
      <c r="P37" s="3">
        <v>0</v>
      </c>
      <c r="Q37" s="3">
        <v>0</v>
      </c>
      <c r="R37" s="3">
        <v>0</v>
      </c>
      <c r="S37" s="3">
        <v>11</v>
      </c>
      <c r="T37" s="3">
        <v>1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9">
        <f t="shared" si="5"/>
        <v>3</v>
      </c>
      <c r="AE37" s="3">
        <v>3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</row>
    <row r="38" spans="1:58" ht="15.75" hidden="1" customHeight="1" x14ac:dyDescent="0.25">
      <c r="A38" s="8" t="s">
        <v>64</v>
      </c>
      <c r="B38" s="8" t="s">
        <v>65</v>
      </c>
      <c r="C38" s="3">
        <v>8</v>
      </c>
      <c r="D38" s="3">
        <v>9</v>
      </c>
      <c r="E38" s="8" t="s">
        <v>14</v>
      </c>
      <c r="F38" s="8" t="s">
        <v>3</v>
      </c>
      <c r="G38" s="8" t="s">
        <v>47</v>
      </c>
      <c r="H38" s="4" t="s">
        <v>66</v>
      </c>
      <c r="I38" s="8" t="s">
        <v>67</v>
      </c>
      <c r="J38" s="8" t="s">
        <v>650</v>
      </c>
      <c r="K38" s="8" t="s">
        <v>651</v>
      </c>
      <c r="L38" s="3" t="s">
        <v>650</v>
      </c>
      <c r="N38" s="3">
        <f t="shared" si="3"/>
        <v>11</v>
      </c>
      <c r="O38" s="9">
        <f t="shared" si="4"/>
        <v>8</v>
      </c>
      <c r="P38" s="3">
        <v>7</v>
      </c>
      <c r="Q38" s="3">
        <v>1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9">
        <f t="shared" si="5"/>
        <v>3</v>
      </c>
      <c r="AE38" s="3">
        <v>3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</row>
    <row r="39" spans="1:58" ht="15.75" hidden="1" customHeight="1" x14ac:dyDescent="0.25">
      <c r="A39" s="8" t="s">
        <v>298</v>
      </c>
      <c r="B39" s="8" t="s">
        <v>299</v>
      </c>
      <c r="C39" s="3">
        <v>9</v>
      </c>
      <c r="D39" s="3">
        <v>9</v>
      </c>
      <c r="E39" s="8" t="s">
        <v>282</v>
      </c>
      <c r="F39" s="8" t="s">
        <v>57</v>
      </c>
      <c r="G39" s="8" t="s">
        <v>283</v>
      </c>
      <c r="H39" s="4" t="s">
        <v>300</v>
      </c>
      <c r="I39" s="8" t="s">
        <v>301</v>
      </c>
      <c r="J39" s="8" t="s">
        <v>598</v>
      </c>
      <c r="K39" s="8" t="s">
        <v>599</v>
      </c>
      <c r="L39" s="3" t="s">
        <v>598</v>
      </c>
      <c r="N39" s="3">
        <f t="shared" si="3"/>
        <v>5</v>
      </c>
      <c r="O39" s="9">
        <f t="shared" si="4"/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9">
        <f t="shared" si="5"/>
        <v>5</v>
      </c>
      <c r="AE39" s="3">
        <v>3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2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</row>
    <row r="40" spans="1:58" ht="15.75" hidden="1" customHeight="1" x14ac:dyDescent="0.25">
      <c r="A40" s="8" t="s">
        <v>34</v>
      </c>
      <c r="B40" s="8" t="s">
        <v>35</v>
      </c>
      <c r="C40" s="3">
        <v>8</v>
      </c>
      <c r="D40" s="3">
        <v>9</v>
      </c>
      <c r="E40" s="8" t="s">
        <v>14</v>
      </c>
      <c r="F40" s="8" t="s">
        <v>3</v>
      </c>
      <c r="G40" s="8" t="s">
        <v>15</v>
      </c>
      <c r="H40" s="4" t="s">
        <v>36</v>
      </c>
      <c r="I40" s="8" t="s">
        <v>37</v>
      </c>
      <c r="J40" s="8" t="s">
        <v>656</v>
      </c>
      <c r="K40" s="8" t="s">
        <v>657</v>
      </c>
      <c r="L40" s="3" t="s">
        <v>656</v>
      </c>
      <c r="N40" s="3">
        <f t="shared" si="3"/>
        <v>3</v>
      </c>
      <c r="O40" s="9">
        <f t="shared" si="4"/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9">
        <f t="shared" si="5"/>
        <v>3</v>
      </c>
      <c r="AE40" s="3">
        <v>3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</row>
    <row r="41" spans="1:58" ht="15.75" hidden="1" customHeight="1" x14ac:dyDescent="0.25">
      <c r="A41" s="8" t="s">
        <v>112</v>
      </c>
      <c r="B41" s="8" t="s">
        <v>113</v>
      </c>
      <c r="C41" s="3">
        <v>8</v>
      </c>
      <c r="D41" s="3">
        <v>9</v>
      </c>
      <c r="E41" s="8" t="s">
        <v>114</v>
      </c>
      <c r="F41" s="8" t="s">
        <v>60</v>
      </c>
      <c r="G41" s="8" t="s">
        <v>115</v>
      </c>
      <c r="H41" s="4" t="s">
        <v>116</v>
      </c>
      <c r="I41" s="8" t="s">
        <v>117</v>
      </c>
      <c r="J41" s="8" t="s">
        <v>668</v>
      </c>
      <c r="K41" s="8" t="s">
        <v>669</v>
      </c>
      <c r="L41" s="3" t="s">
        <v>668</v>
      </c>
      <c r="N41" s="3">
        <f t="shared" si="3"/>
        <v>3</v>
      </c>
      <c r="O41" s="9">
        <f t="shared" si="4"/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9">
        <f t="shared" si="5"/>
        <v>3</v>
      </c>
      <c r="AE41" s="3">
        <v>3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</row>
    <row r="42" spans="1:58" ht="15.75" hidden="1" customHeight="1" x14ac:dyDescent="0.25">
      <c r="A42" s="8" t="s">
        <v>270</v>
      </c>
      <c r="B42" s="8" t="s">
        <v>271</v>
      </c>
      <c r="C42" s="3">
        <v>8</v>
      </c>
      <c r="D42" s="3">
        <v>9</v>
      </c>
      <c r="E42" s="8" t="s">
        <v>297</v>
      </c>
      <c r="F42" s="8" t="s">
        <v>57</v>
      </c>
      <c r="G42" s="8" t="s">
        <v>272</v>
      </c>
      <c r="H42" s="4" t="s">
        <v>164</v>
      </c>
      <c r="I42" s="8" t="s">
        <v>273</v>
      </c>
      <c r="J42" s="8" t="s">
        <v>527</v>
      </c>
      <c r="K42" s="8" t="s">
        <v>528</v>
      </c>
      <c r="L42" s="3" t="s">
        <v>527</v>
      </c>
      <c r="N42" s="3">
        <f t="shared" si="3"/>
        <v>0</v>
      </c>
      <c r="O42" s="9">
        <f t="shared" si="4"/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9">
        <f t="shared" si="5"/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</row>
    <row r="43" spans="1:58" ht="15.75" hidden="1" customHeight="1" x14ac:dyDescent="0.25">
      <c r="A43" s="8" t="s">
        <v>334</v>
      </c>
      <c r="B43" s="8" t="s">
        <v>335</v>
      </c>
      <c r="C43" s="3">
        <v>8</v>
      </c>
      <c r="D43" s="3">
        <v>9</v>
      </c>
      <c r="E43" s="8" t="s">
        <v>302</v>
      </c>
      <c r="F43" s="8" t="s">
        <v>7</v>
      </c>
      <c r="G43" s="8" t="s">
        <v>303</v>
      </c>
      <c r="H43" s="4" t="s">
        <v>336</v>
      </c>
      <c r="I43" s="8" t="s">
        <v>337</v>
      </c>
      <c r="J43" s="8" t="s">
        <v>627</v>
      </c>
      <c r="K43" s="8" t="s">
        <v>628</v>
      </c>
      <c r="L43" s="3" t="s">
        <v>627</v>
      </c>
      <c r="N43" s="3">
        <f t="shared" si="3"/>
        <v>0</v>
      </c>
      <c r="O43" s="9">
        <f t="shared" si="4"/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9">
        <f t="shared" si="5"/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</row>
    <row r="44" spans="1:58" ht="15.75" hidden="1" customHeight="1" x14ac:dyDescent="0.25">
      <c r="A44" s="8" t="s">
        <v>330</v>
      </c>
      <c r="B44" s="8" t="s">
        <v>331</v>
      </c>
      <c r="C44" s="3">
        <v>7</v>
      </c>
      <c r="D44" s="3">
        <v>9</v>
      </c>
      <c r="E44" s="8" t="s">
        <v>302</v>
      </c>
      <c r="F44" s="8" t="s">
        <v>7</v>
      </c>
      <c r="G44" s="8" t="s">
        <v>303</v>
      </c>
      <c r="H44" s="4" t="s">
        <v>332</v>
      </c>
      <c r="I44" s="8" t="s">
        <v>333</v>
      </c>
      <c r="J44" s="8" t="s">
        <v>640</v>
      </c>
      <c r="K44" s="8" t="s">
        <v>641</v>
      </c>
      <c r="L44" s="3" t="s">
        <v>640</v>
      </c>
      <c r="N44" s="3">
        <f t="shared" si="3"/>
        <v>0</v>
      </c>
      <c r="O44" s="9">
        <f t="shared" si="4"/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9">
        <f t="shared" si="5"/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</row>
    <row r="45" spans="1:58" ht="15.75" hidden="1" customHeight="1" x14ac:dyDescent="0.25">
      <c r="A45" s="8" t="s">
        <v>405</v>
      </c>
      <c r="B45" s="8" t="s">
        <v>406</v>
      </c>
      <c r="C45" s="3">
        <v>8</v>
      </c>
      <c r="D45" s="3">
        <v>9</v>
      </c>
      <c r="E45" s="8" t="s">
        <v>403</v>
      </c>
      <c r="F45" s="8" t="s">
        <v>29</v>
      </c>
      <c r="G45" s="8" t="s">
        <v>404</v>
      </c>
      <c r="H45" s="15">
        <v>39534</v>
      </c>
      <c r="I45" s="8" t="s">
        <v>407</v>
      </c>
      <c r="J45" s="8" t="s">
        <v>683</v>
      </c>
      <c r="K45" s="8" t="s">
        <v>684</v>
      </c>
      <c r="L45" s="3" t="s">
        <v>683</v>
      </c>
      <c r="N45" s="3">
        <f t="shared" si="3"/>
        <v>0</v>
      </c>
      <c r="O45" s="9">
        <f t="shared" si="4"/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9">
        <f t="shared" si="5"/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</row>
    <row r="46" spans="1:58" ht="15.75" hidden="1" customHeight="1" x14ac:dyDescent="0.25">
      <c r="A46" s="8" t="s">
        <v>408</v>
      </c>
      <c r="B46" s="8" t="s">
        <v>409</v>
      </c>
      <c r="C46" s="3">
        <v>8</v>
      </c>
      <c r="D46" s="3">
        <v>9</v>
      </c>
      <c r="E46" s="8" t="s">
        <v>403</v>
      </c>
      <c r="F46" s="8" t="s">
        <v>29</v>
      </c>
      <c r="G46" s="8" t="s">
        <v>404</v>
      </c>
      <c r="H46" s="15">
        <v>39638</v>
      </c>
      <c r="I46" s="8" t="s">
        <v>410</v>
      </c>
      <c r="J46" s="8" t="s">
        <v>691</v>
      </c>
      <c r="K46" s="8" t="s">
        <v>692</v>
      </c>
      <c r="L46" s="3" t="s">
        <v>691</v>
      </c>
      <c r="N46" s="3">
        <f t="shared" si="3"/>
        <v>0</v>
      </c>
      <c r="O46" s="9">
        <f t="shared" si="4"/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9">
        <f t="shared" si="5"/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</row>
    <row r="47" spans="1:58" ht="15.75" hidden="1" customHeight="1" x14ac:dyDescent="0.25">
      <c r="A47" s="8" t="s">
        <v>429</v>
      </c>
      <c r="B47" s="8" t="s">
        <v>430</v>
      </c>
      <c r="C47" s="3">
        <v>8</v>
      </c>
      <c r="D47" s="3">
        <v>9</v>
      </c>
      <c r="E47" s="7" t="s">
        <v>428</v>
      </c>
      <c r="F47" s="8" t="s">
        <v>128</v>
      </c>
      <c r="G47" s="8" t="s">
        <v>431</v>
      </c>
      <c r="H47" s="6">
        <v>39186</v>
      </c>
      <c r="I47" s="5" t="s">
        <v>434</v>
      </c>
      <c r="J47" s="8" t="s">
        <v>708</v>
      </c>
      <c r="K47" s="8" t="s">
        <v>709</v>
      </c>
      <c r="L47" s="3" t="s">
        <v>708</v>
      </c>
      <c r="N47" s="3">
        <f t="shared" si="3"/>
        <v>0</v>
      </c>
      <c r="O47" s="9">
        <f t="shared" si="4"/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9">
        <f t="shared" si="5"/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</row>
    <row r="48" spans="1:58" ht="15.75" hidden="1" customHeight="1" x14ac:dyDescent="0.25">
      <c r="A48" s="1" t="s">
        <v>381</v>
      </c>
      <c r="B48" s="1" t="s">
        <v>382</v>
      </c>
      <c r="C48" s="13">
        <v>8</v>
      </c>
      <c r="D48" s="3">
        <v>9</v>
      </c>
      <c r="E48" s="1" t="s">
        <v>385</v>
      </c>
      <c r="F48" s="8" t="s">
        <v>29</v>
      </c>
      <c r="G48" s="1" t="s">
        <v>380</v>
      </c>
      <c r="H48" s="14" t="s">
        <v>383</v>
      </c>
      <c r="I48" s="1" t="s">
        <v>384</v>
      </c>
      <c r="J48" s="8" t="s">
        <v>728</v>
      </c>
      <c r="K48" s="8" t="s">
        <v>729</v>
      </c>
      <c r="L48" s="3" t="s">
        <v>728</v>
      </c>
      <c r="N48" s="3">
        <f t="shared" si="3"/>
        <v>0</v>
      </c>
      <c r="O48" s="9">
        <f t="shared" si="4"/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9">
        <f t="shared" si="5"/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</row>
    <row r="49" spans="1:58" ht="15.75" hidden="1" customHeight="1" x14ac:dyDescent="0.25">
      <c r="A49" s="8" t="s">
        <v>377</v>
      </c>
      <c r="B49" s="8" t="s">
        <v>378</v>
      </c>
      <c r="C49" s="3">
        <v>9</v>
      </c>
      <c r="D49" s="3">
        <v>9</v>
      </c>
      <c r="E49" s="8" t="s">
        <v>463</v>
      </c>
      <c r="F49" s="8" t="s">
        <v>56</v>
      </c>
      <c r="G49" s="8" t="s">
        <v>329</v>
      </c>
      <c r="H49" s="6">
        <v>39316</v>
      </c>
      <c r="I49" s="5" t="s">
        <v>379</v>
      </c>
      <c r="J49" s="8" t="s">
        <v>558</v>
      </c>
      <c r="K49" s="8" t="s">
        <v>559</v>
      </c>
      <c r="L49" s="3" t="s">
        <v>558</v>
      </c>
      <c r="N49" s="3">
        <f t="shared" si="3"/>
        <v>0</v>
      </c>
      <c r="O49" s="9">
        <f t="shared" si="4"/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9">
        <f t="shared" si="5"/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</row>
    <row r="50" spans="1:58" ht="15.75" hidden="1" customHeight="1" x14ac:dyDescent="0.25">
      <c r="A50" s="8" t="s">
        <v>325</v>
      </c>
      <c r="B50" s="8" t="s">
        <v>125</v>
      </c>
      <c r="C50" s="3">
        <v>9</v>
      </c>
      <c r="D50" s="3">
        <v>9</v>
      </c>
      <c r="E50" s="8" t="s">
        <v>28</v>
      </c>
      <c r="F50" s="8" t="s">
        <v>29</v>
      </c>
      <c r="G50" s="8" t="s">
        <v>326</v>
      </c>
      <c r="H50" s="4" t="s">
        <v>327</v>
      </c>
      <c r="I50" s="8" t="s">
        <v>328</v>
      </c>
      <c r="J50" s="8" t="s">
        <v>571</v>
      </c>
      <c r="K50" s="8" t="s">
        <v>572</v>
      </c>
      <c r="L50" s="3" t="s">
        <v>571</v>
      </c>
      <c r="N50" s="3">
        <f t="shared" si="3"/>
        <v>0</v>
      </c>
      <c r="O50" s="9">
        <f t="shared" si="4"/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9">
        <f t="shared" si="5"/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</row>
    <row r="51" spans="1:58" ht="15.75" hidden="1" customHeight="1" x14ac:dyDescent="0.25">
      <c r="A51" s="8" t="s">
        <v>129</v>
      </c>
      <c r="B51" s="8" t="s">
        <v>130</v>
      </c>
      <c r="C51" s="3">
        <v>9</v>
      </c>
      <c r="D51" s="3">
        <v>9</v>
      </c>
      <c r="E51" s="8" t="s">
        <v>131</v>
      </c>
      <c r="F51" s="8" t="s">
        <v>58</v>
      </c>
      <c r="G51" s="8" t="s">
        <v>111</v>
      </c>
      <c r="H51" s="4" t="s">
        <v>132</v>
      </c>
      <c r="I51" s="8" t="s">
        <v>133</v>
      </c>
      <c r="J51" s="8" t="s">
        <v>574</v>
      </c>
      <c r="K51" s="8" t="s">
        <v>575</v>
      </c>
      <c r="L51" s="3" t="s">
        <v>574</v>
      </c>
      <c r="N51" s="3">
        <f t="shared" si="3"/>
        <v>0</v>
      </c>
      <c r="O51" s="9">
        <f t="shared" si="4"/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9">
        <f t="shared" si="5"/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</row>
    <row r="52" spans="1:58" ht="15.75" hidden="1" customHeight="1" x14ac:dyDescent="0.25">
      <c r="A52" s="8" t="s">
        <v>265</v>
      </c>
      <c r="B52" s="8" t="s">
        <v>266</v>
      </c>
      <c r="C52" s="3">
        <v>9</v>
      </c>
      <c r="D52" s="3">
        <v>9</v>
      </c>
      <c r="E52" s="8" t="s">
        <v>263</v>
      </c>
      <c r="F52" s="8" t="s">
        <v>9</v>
      </c>
      <c r="G52" s="8" t="s">
        <v>264</v>
      </c>
      <c r="H52" s="4" t="s">
        <v>267</v>
      </c>
      <c r="I52" s="8" t="s">
        <v>268</v>
      </c>
      <c r="J52" s="8" t="s">
        <v>590</v>
      </c>
      <c r="K52" s="8" t="s">
        <v>591</v>
      </c>
      <c r="L52" s="3" t="s">
        <v>590</v>
      </c>
      <c r="N52" s="3">
        <f t="shared" si="3"/>
        <v>0</v>
      </c>
      <c r="O52" s="9">
        <f t="shared" si="4"/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9">
        <f t="shared" si="5"/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</row>
    <row r="53" spans="1:58" ht="15.75" hidden="1" customHeight="1" x14ac:dyDescent="0.25">
      <c r="A53" s="8" t="s">
        <v>215</v>
      </c>
      <c r="B53" s="8" t="s">
        <v>216</v>
      </c>
      <c r="C53" s="3">
        <v>9</v>
      </c>
      <c r="D53" s="3">
        <v>9</v>
      </c>
      <c r="E53" s="8" t="s">
        <v>370</v>
      </c>
      <c r="F53" s="8" t="s">
        <v>3</v>
      </c>
      <c r="G53" s="8" t="s">
        <v>109</v>
      </c>
      <c r="H53" s="4" t="s">
        <v>217</v>
      </c>
      <c r="I53" s="8" t="s">
        <v>218</v>
      </c>
      <c r="J53" s="8" t="s">
        <v>594</v>
      </c>
      <c r="K53" s="8" t="s">
        <v>595</v>
      </c>
      <c r="L53" s="3" t="s">
        <v>594</v>
      </c>
      <c r="N53" s="3">
        <f t="shared" si="3"/>
        <v>0</v>
      </c>
      <c r="O53" s="9">
        <f t="shared" si="4"/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9">
        <f t="shared" si="5"/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</row>
    <row r="54" spans="1:58" ht="15.75" hidden="1" customHeight="1" x14ac:dyDescent="0.25">
      <c r="A54" s="8" t="s">
        <v>208</v>
      </c>
      <c r="B54" s="8" t="s">
        <v>209</v>
      </c>
      <c r="C54" s="3">
        <v>9</v>
      </c>
      <c r="D54" s="3">
        <v>9</v>
      </c>
      <c r="E54" s="8" t="s">
        <v>210</v>
      </c>
      <c r="F54" s="8" t="s">
        <v>56</v>
      </c>
      <c r="G54" s="8" t="s">
        <v>211</v>
      </c>
      <c r="H54" s="4" t="s">
        <v>212</v>
      </c>
      <c r="I54" s="8" t="s">
        <v>213</v>
      </c>
      <c r="J54" s="8" t="s">
        <v>634</v>
      </c>
      <c r="K54" s="8" t="s">
        <v>635</v>
      </c>
      <c r="L54" s="3" t="s">
        <v>634</v>
      </c>
      <c r="N54" s="3">
        <f t="shared" si="3"/>
        <v>0</v>
      </c>
      <c r="O54" s="9">
        <f t="shared" si="4"/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9">
        <f t="shared" si="5"/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</row>
    <row r="55" spans="1:58" ht="15.75" hidden="1" customHeight="1" x14ac:dyDescent="0.25">
      <c r="A55" s="8" t="s">
        <v>499</v>
      </c>
      <c r="B55" s="8" t="s">
        <v>500</v>
      </c>
      <c r="C55" s="3">
        <v>9</v>
      </c>
      <c r="D55" s="3">
        <v>9</v>
      </c>
      <c r="E55" s="8" t="s">
        <v>466</v>
      </c>
      <c r="F55" s="8" t="s">
        <v>467</v>
      </c>
      <c r="I55" s="8" t="s">
        <v>508</v>
      </c>
      <c r="J55" s="8" t="s">
        <v>648</v>
      </c>
      <c r="K55" s="8" t="s">
        <v>649</v>
      </c>
      <c r="L55" s="3" t="s">
        <v>648</v>
      </c>
      <c r="N55" s="3">
        <f t="shared" si="3"/>
        <v>0</v>
      </c>
      <c r="O55" s="9">
        <f t="shared" si="4"/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9">
        <f t="shared" si="5"/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</row>
    <row r="56" spans="1:58" ht="15.75" hidden="1" customHeight="1" x14ac:dyDescent="0.25">
      <c r="A56" s="8" t="s">
        <v>167</v>
      </c>
      <c r="B56" s="8" t="s">
        <v>168</v>
      </c>
      <c r="C56" s="3">
        <v>9</v>
      </c>
      <c r="D56" s="3">
        <v>9</v>
      </c>
      <c r="E56" s="8" t="s">
        <v>371</v>
      </c>
      <c r="F56" s="8" t="s">
        <v>57</v>
      </c>
      <c r="G56" s="8" t="s">
        <v>163</v>
      </c>
      <c r="H56" s="4" t="s">
        <v>169</v>
      </c>
      <c r="I56" s="8" t="s">
        <v>170</v>
      </c>
      <c r="J56" s="8" t="s">
        <v>666</v>
      </c>
      <c r="K56" s="8" t="s">
        <v>667</v>
      </c>
      <c r="L56" s="3" t="s">
        <v>666</v>
      </c>
      <c r="N56" s="3">
        <f t="shared" si="3"/>
        <v>0</v>
      </c>
      <c r="O56" s="9">
        <f t="shared" si="4"/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9">
        <f t="shared" si="5"/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</row>
    <row r="57" spans="1:58" ht="15.75" hidden="1" customHeight="1" x14ac:dyDescent="0.25">
      <c r="A57" s="8" t="s">
        <v>0</v>
      </c>
      <c r="B57" s="8" t="s">
        <v>1</v>
      </c>
      <c r="C57" s="3">
        <v>9</v>
      </c>
      <c r="D57" s="3">
        <v>9</v>
      </c>
      <c r="E57" s="8" t="s">
        <v>2</v>
      </c>
      <c r="F57" s="8" t="s">
        <v>3</v>
      </c>
      <c r="G57" s="8" t="s">
        <v>4</v>
      </c>
      <c r="H57" s="4" t="s">
        <v>5</v>
      </c>
      <c r="I57" s="8" t="s">
        <v>6</v>
      </c>
      <c r="J57" s="8" t="s">
        <v>705</v>
      </c>
      <c r="K57" s="8" t="s">
        <v>706</v>
      </c>
      <c r="L57" s="3" t="s">
        <v>705</v>
      </c>
      <c r="N57" s="3">
        <f t="shared" si="3"/>
        <v>0</v>
      </c>
      <c r="O57" s="9">
        <f t="shared" si="4"/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9">
        <f t="shared" si="5"/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</row>
    <row r="58" spans="1:58" ht="15.75" hidden="1" customHeight="1" x14ac:dyDescent="0.25">
      <c r="A58" s="8" t="s">
        <v>61</v>
      </c>
      <c r="B58" s="8" t="s">
        <v>392</v>
      </c>
      <c r="C58" s="3">
        <v>9</v>
      </c>
      <c r="D58" s="3">
        <v>9</v>
      </c>
      <c r="E58" s="8" t="s">
        <v>386</v>
      </c>
      <c r="F58" s="8" t="s">
        <v>58</v>
      </c>
      <c r="G58" s="8" t="s">
        <v>387</v>
      </c>
      <c r="H58" s="4" t="s">
        <v>393</v>
      </c>
      <c r="I58" s="5" t="s">
        <v>394</v>
      </c>
      <c r="J58" s="8" t="s">
        <v>712</v>
      </c>
      <c r="K58" s="8" t="s">
        <v>713</v>
      </c>
      <c r="L58" s="3" t="s">
        <v>712</v>
      </c>
      <c r="N58" s="3">
        <f t="shared" si="3"/>
        <v>0</v>
      </c>
      <c r="O58" s="9">
        <f t="shared" si="4"/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9">
        <f t="shared" si="5"/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</row>
    <row r="59" spans="1:58" ht="15.75" customHeight="1" x14ac:dyDescent="0.3">
      <c r="A59" s="8" t="s">
        <v>421</v>
      </c>
      <c r="C59" s="3">
        <v>10</v>
      </c>
      <c r="D59" s="3">
        <v>10</v>
      </c>
      <c r="F59" s="8" t="s">
        <v>29</v>
      </c>
      <c r="H59" s="4"/>
      <c r="I59" s="5"/>
      <c r="J59" s="8"/>
      <c r="K59" s="8"/>
      <c r="L59" s="3" t="s">
        <v>536</v>
      </c>
      <c r="M59" s="3" t="s">
        <v>763</v>
      </c>
      <c r="N59" s="3">
        <f t="shared" si="3"/>
        <v>124</v>
      </c>
      <c r="O59" s="21">
        <f t="shared" si="4"/>
        <v>75</v>
      </c>
      <c r="P59" s="20">
        <v>7</v>
      </c>
      <c r="Q59" s="20">
        <v>1</v>
      </c>
      <c r="R59" s="20">
        <v>10</v>
      </c>
      <c r="S59" s="20">
        <v>11</v>
      </c>
      <c r="T59" s="20">
        <v>1</v>
      </c>
      <c r="U59" s="20">
        <v>17</v>
      </c>
      <c r="V59" s="20">
        <v>3</v>
      </c>
      <c r="W59" s="20">
        <v>15</v>
      </c>
      <c r="X59" s="20">
        <v>5</v>
      </c>
      <c r="Y59" s="20">
        <v>4</v>
      </c>
      <c r="Z59" s="20">
        <v>1</v>
      </c>
      <c r="AA59" s="20">
        <v>0</v>
      </c>
      <c r="AB59" s="20">
        <v>0</v>
      </c>
      <c r="AC59" s="20">
        <v>0</v>
      </c>
      <c r="AD59" s="9">
        <f t="shared" si="5"/>
        <v>49</v>
      </c>
      <c r="AE59" s="3">
        <v>3</v>
      </c>
      <c r="AF59" s="3">
        <v>3</v>
      </c>
      <c r="AG59" s="3">
        <v>3</v>
      </c>
      <c r="AH59" s="3">
        <v>3</v>
      </c>
      <c r="AI59" s="3">
        <v>4</v>
      </c>
      <c r="AJ59" s="3">
        <v>2</v>
      </c>
      <c r="AK59" s="3">
        <v>0</v>
      </c>
      <c r="AL59" s="3">
        <v>2</v>
      </c>
      <c r="AM59" s="3">
        <v>0</v>
      </c>
      <c r="AN59" s="3">
        <v>0</v>
      </c>
      <c r="AO59" s="3">
        <v>4</v>
      </c>
      <c r="AP59" s="3">
        <v>4</v>
      </c>
      <c r="AQ59" s="3">
        <v>3</v>
      </c>
      <c r="AR59" s="3">
        <v>4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3</v>
      </c>
      <c r="AY59" s="3">
        <v>3</v>
      </c>
      <c r="AZ59" s="3">
        <v>4</v>
      </c>
      <c r="BA59" s="3">
        <v>4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</row>
    <row r="60" spans="1:58" ht="15.75" customHeight="1" x14ac:dyDescent="0.25">
      <c r="A60" s="8" t="s">
        <v>193</v>
      </c>
      <c r="C60" s="3">
        <v>10</v>
      </c>
      <c r="D60" s="3">
        <v>10</v>
      </c>
      <c r="F60" s="8" t="s">
        <v>57</v>
      </c>
      <c r="H60" s="4"/>
      <c r="J60" s="8"/>
      <c r="K60" s="8"/>
      <c r="L60" s="3" t="s">
        <v>517</v>
      </c>
      <c r="M60" s="3" t="s">
        <v>763</v>
      </c>
      <c r="N60" s="3">
        <f t="shared" si="3"/>
        <v>108</v>
      </c>
      <c r="O60" s="9">
        <f t="shared" si="4"/>
        <v>55</v>
      </c>
      <c r="P60" s="3">
        <v>7</v>
      </c>
      <c r="Q60" s="3">
        <v>1</v>
      </c>
      <c r="R60" s="3">
        <v>10</v>
      </c>
      <c r="S60" s="3">
        <v>11</v>
      </c>
      <c r="T60" s="3">
        <v>1</v>
      </c>
      <c r="U60" s="3">
        <v>0</v>
      </c>
      <c r="V60" s="3">
        <v>0</v>
      </c>
      <c r="W60" s="3">
        <v>15</v>
      </c>
      <c r="X60" s="3">
        <v>5</v>
      </c>
      <c r="Y60" s="3">
        <v>4</v>
      </c>
      <c r="Z60" s="3">
        <v>1</v>
      </c>
      <c r="AA60" s="3">
        <v>0</v>
      </c>
      <c r="AB60" s="3">
        <v>0</v>
      </c>
      <c r="AC60" s="3">
        <v>0</v>
      </c>
      <c r="AD60" s="9">
        <f t="shared" si="5"/>
        <v>53</v>
      </c>
      <c r="AE60" s="3">
        <v>3</v>
      </c>
      <c r="AF60" s="3">
        <v>3</v>
      </c>
      <c r="AG60" s="3">
        <v>3</v>
      </c>
      <c r="AH60" s="3">
        <v>3</v>
      </c>
      <c r="AI60" s="3">
        <v>4</v>
      </c>
      <c r="AJ60" s="3">
        <v>2</v>
      </c>
      <c r="AK60" s="3">
        <v>0</v>
      </c>
      <c r="AL60" s="3">
        <v>0</v>
      </c>
      <c r="AM60" s="3">
        <v>0</v>
      </c>
      <c r="AN60" s="3">
        <v>0</v>
      </c>
      <c r="AO60" s="3">
        <v>4</v>
      </c>
      <c r="AP60" s="3">
        <v>4</v>
      </c>
      <c r="AQ60" s="3">
        <v>3</v>
      </c>
      <c r="AR60" s="3">
        <v>4</v>
      </c>
      <c r="AS60" s="3">
        <v>3</v>
      </c>
      <c r="AT60" s="3">
        <v>0</v>
      </c>
      <c r="AU60" s="3">
        <v>0</v>
      </c>
      <c r="AV60" s="3">
        <v>0</v>
      </c>
      <c r="AW60" s="3">
        <v>0</v>
      </c>
      <c r="AX60" s="3">
        <v>3</v>
      </c>
      <c r="AY60" s="3">
        <v>3</v>
      </c>
      <c r="AZ60" s="3">
        <v>4</v>
      </c>
      <c r="BA60" s="3">
        <v>4</v>
      </c>
      <c r="BB60" s="3">
        <v>3</v>
      </c>
      <c r="BC60" s="3">
        <v>0</v>
      </c>
      <c r="BD60" s="3">
        <v>0</v>
      </c>
      <c r="BE60" s="3">
        <v>0</v>
      </c>
      <c r="BF60" s="3">
        <v>0</v>
      </c>
    </row>
    <row r="61" spans="1:58" ht="15.75" customHeight="1" x14ac:dyDescent="0.25">
      <c r="A61" s="8" t="s">
        <v>432</v>
      </c>
      <c r="C61" s="3">
        <v>10</v>
      </c>
      <c r="D61" s="3">
        <v>10</v>
      </c>
      <c r="E61" s="7"/>
      <c r="F61" s="8" t="s">
        <v>128</v>
      </c>
      <c r="H61" s="6"/>
      <c r="J61" s="8"/>
      <c r="K61" s="8"/>
      <c r="L61" s="3" t="s">
        <v>662</v>
      </c>
      <c r="M61" s="3" t="s">
        <v>763</v>
      </c>
      <c r="N61" s="3">
        <f t="shared" si="3"/>
        <v>103</v>
      </c>
      <c r="O61" s="9">
        <f t="shared" si="4"/>
        <v>100</v>
      </c>
      <c r="P61" s="3">
        <v>7</v>
      </c>
      <c r="Q61" s="3">
        <v>1</v>
      </c>
      <c r="R61" s="3">
        <v>10</v>
      </c>
      <c r="S61" s="3">
        <v>11</v>
      </c>
      <c r="T61" s="3">
        <v>1</v>
      </c>
      <c r="U61" s="3">
        <v>17</v>
      </c>
      <c r="V61" s="3">
        <v>3</v>
      </c>
      <c r="W61" s="3">
        <v>15</v>
      </c>
      <c r="X61" s="3">
        <v>5</v>
      </c>
      <c r="Y61" s="3">
        <v>4</v>
      </c>
      <c r="Z61" s="3">
        <v>1</v>
      </c>
      <c r="AA61" s="3">
        <v>15</v>
      </c>
      <c r="AB61" s="3">
        <v>7</v>
      </c>
      <c r="AC61" s="3">
        <v>3</v>
      </c>
      <c r="AD61" s="9">
        <f t="shared" si="5"/>
        <v>3</v>
      </c>
      <c r="AE61" s="3">
        <v>3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</row>
    <row r="62" spans="1:58" ht="15.75" customHeight="1" x14ac:dyDescent="0.25">
      <c r="A62" s="8" t="s">
        <v>366</v>
      </c>
      <c r="C62" s="3">
        <v>10</v>
      </c>
      <c r="D62" s="3">
        <v>10</v>
      </c>
      <c r="F62" s="8" t="s">
        <v>7</v>
      </c>
      <c r="H62" s="4"/>
      <c r="J62" s="8"/>
      <c r="K62" s="8"/>
      <c r="L62" s="3" t="s">
        <v>704</v>
      </c>
      <c r="M62" s="3" t="s">
        <v>763</v>
      </c>
      <c r="N62" s="3">
        <f t="shared" si="3"/>
        <v>102</v>
      </c>
      <c r="O62" s="9">
        <f t="shared" si="4"/>
        <v>69</v>
      </c>
      <c r="P62" s="3">
        <v>7</v>
      </c>
      <c r="Q62" s="3">
        <v>1</v>
      </c>
      <c r="R62" s="3">
        <v>10</v>
      </c>
      <c r="S62" s="3">
        <v>11</v>
      </c>
      <c r="T62" s="3">
        <v>1</v>
      </c>
      <c r="U62" s="3">
        <v>17</v>
      </c>
      <c r="V62" s="3">
        <v>3</v>
      </c>
      <c r="W62" s="3">
        <v>15</v>
      </c>
      <c r="X62" s="3">
        <v>0</v>
      </c>
      <c r="Y62" s="3">
        <v>4</v>
      </c>
      <c r="Z62" s="3">
        <v>0</v>
      </c>
      <c r="AA62" s="3">
        <v>0</v>
      </c>
      <c r="AB62" s="3">
        <v>0</v>
      </c>
      <c r="AC62" s="3">
        <v>0</v>
      </c>
      <c r="AD62" s="9">
        <f t="shared" si="5"/>
        <v>33</v>
      </c>
      <c r="AE62" s="3">
        <v>3</v>
      </c>
      <c r="AF62" s="3">
        <v>3</v>
      </c>
      <c r="AG62" s="3">
        <v>3</v>
      </c>
      <c r="AH62" s="3">
        <v>3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4</v>
      </c>
      <c r="AP62" s="3">
        <v>4</v>
      </c>
      <c r="AQ62" s="3">
        <v>3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3</v>
      </c>
      <c r="AY62" s="3">
        <v>3</v>
      </c>
      <c r="AZ62" s="3">
        <v>4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</row>
    <row r="63" spans="1:58" ht="15.75" customHeight="1" x14ac:dyDescent="0.25">
      <c r="A63" s="8" t="s">
        <v>96</v>
      </c>
      <c r="C63" s="3">
        <v>10</v>
      </c>
      <c r="D63" s="3">
        <v>10</v>
      </c>
      <c r="F63" s="8" t="s">
        <v>3</v>
      </c>
      <c r="H63" s="4"/>
      <c r="J63" s="8"/>
      <c r="K63" s="8"/>
      <c r="L63" s="3" t="s">
        <v>526</v>
      </c>
      <c r="M63" s="3" t="s">
        <v>763</v>
      </c>
      <c r="N63" s="3">
        <f t="shared" si="3"/>
        <v>95</v>
      </c>
      <c r="O63" s="9">
        <f t="shared" si="4"/>
        <v>50</v>
      </c>
      <c r="P63" s="3">
        <v>7</v>
      </c>
      <c r="Q63" s="3">
        <v>1</v>
      </c>
      <c r="R63" s="3">
        <v>10</v>
      </c>
      <c r="S63" s="3">
        <v>11</v>
      </c>
      <c r="T63" s="3">
        <v>1</v>
      </c>
      <c r="U63" s="3">
        <v>17</v>
      </c>
      <c r="V63" s="3">
        <v>3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9">
        <f t="shared" si="5"/>
        <v>45</v>
      </c>
      <c r="AE63" s="3">
        <v>3</v>
      </c>
      <c r="AF63" s="3">
        <v>3</v>
      </c>
      <c r="AG63" s="3">
        <v>3</v>
      </c>
      <c r="AH63" s="3">
        <v>3</v>
      </c>
      <c r="AI63" s="3">
        <v>4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4</v>
      </c>
      <c r="AP63" s="3">
        <v>4</v>
      </c>
      <c r="AQ63" s="3">
        <v>3</v>
      </c>
      <c r="AR63" s="3">
        <v>4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3</v>
      </c>
      <c r="AY63" s="3">
        <v>3</v>
      </c>
      <c r="AZ63" s="3">
        <v>4</v>
      </c>
      <c r="BA63" s="3">
        <v>4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</row>
    <row r="64" spans="1:58" ht="15.75" hidden="1" customHeight="1" x14ac:dyDescent="0.25">
      <c r="A64" s="8" t="s">
        <v>244</v>
      </c>
      <c r="B64" s="8" t="s">
        <v>151</v>
      </c>
      <c r="C64" s="3">
        <v>10</v>
      </c>
      <c r="D64" s="3">
        <v>10</v>
      </c>
      <c r="E64" s="8" t="s">
        <v>82</v>
      </c>
      <c r="F64" s="8" t="s">
        <v>58</v>
      </c>
      <c r="G64" s="8" t="s">
        <v>245</v>
      </c>
      <c r="H64" s="4" t="s">
        <v>246</v>
      </c>
      <c r="I64" s="8" t="s">
        <v>247</v>
      </c>
      <c r="J64" s="8" t="s">
        <v>515</v>
      </c>
      <c r="K64" s="8" t="s">
        <v>516</v>
      </c>
      <c r="L64" s="3" t="s">
        <v>515</v>
      </c>
      <c r="M64" s="3" t="s">
        <v>763</v>
      </c>
      <c r="N64" s="3">
        <f t="shared" si="3"/>
        <v>93</v>
      </c>
      <c r="O64" s="9">
        <f t="shared" si="4"/>
        <v>50</v>
      </c>
      <c r="P64" s="3">
        <v>7</v>
      </c>
      <c r="Q64" s="3">
        <v>1</v>
      </c>
      <c r="R64" s="3">
        <v>10</v>
      </c>
      <c r="S64" s="3">
        <v>11</v>
      </c>
      <c r="T64" s="3">
        <v>1</v>
      </c>
      <c r="U64" s="3">
        <v>17</v>
      </c>
      <c r="V64" s="3">
        <v>3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9">
        <f t="shared" si="5"/>
        <v>43</v>
      </c>
      <c r="AE64" s="3">
        <v>3</v>
      </c>
      <c r="AF64" s="3">
        <v>3</v>
      </c>
      <c r="AG64" s="3">
        <v>3</v>
      </c>
      <c r="AH64" s="3">
        <v>3</v>
      </c>
      <c r="AI64" s="3">
        <v>0</v>
      </c>
      <c r="AJ64" s="3">
        <v>2</v>
      </c>
      <c r="AK64" s="3">
        <v>0</v>
      </c>
      <c r="AL64" s="3">
        <v>2</v>
      </c>
      <c r="AM64" s="3">
        <v>0</v>
      </c>
      <c r="AN64" s="3">
        <v>0</v>
      </c>
      <c r="AO64" s="3">
        <v>4</v>
      </c>
      <c r="AP64" s="3">
        <v>4</v>
      </c>
      <c r="AQ64" s="3">
        <v>3</v>
      </c>
      <c r="AR64" s="3">
        <v>0</v>
      </c>
      <c r="AS64" s="3">
        <v>3</v>
      </c>
      <c r="AT64" s="3">
        <v>0</v>
      </c>
      <c r="AU64" s="3">
        <v>0</v>
      </c>
      <c r="AV64" s="3">
        <v>0</v>
      </c>
      <c r="AW64" s="3">
        <v>0</v>
      </c>
      <c r="AX64" s="3">
        <v>3</v>
      </c>
      <c r="AY64" s="3">
        <v>3</v>
      </c>
      <c r="AZ64" s="3">
        <v>4</v>
      </c>
      <c r="BA64" s="3">
        <v>0</v>
      </c>
      <c r="BB64" s="3">
        <v>3</v>
      </c>
      <c r="BC64" s="3">
        <v>0</v>
      </c>
      <c r="BD64" s="3">
        <v>0</v>
      </c>
      <c r="BE64" s="3">
        <v>0</v>
      </c>
      <c r="BF64" s="3">
        <v>0</v>
      </c>
    </row>
    <row r="65" spans="1:58" ht="15.75" customHeight="1" x14ac:dyDescent="0.25">
      <c r="A65" s="8" t="s">
        <v>94</v>
      </c>
      <c r="C65" s="3">
        <v>10</v>
      </c>
      <c r="D65" s="3">
        <v>10</v>
      </c>
      <c r="F65" s="8" t="s">
        <v>3</v>
      </c>
      <c r="H65" s="4"/>
      <c r="J65" s="8"/>
      <c r="K65" s="8"/>
      <c r="L65" s="3" t="s">
        <v>529</v>
      </c>
      <c r="M65" s="3" t="s">
        <v>763</v>
      </c>
      <c r="N65" s="3">
        <f t="shared" si="3"/>
        <v>85</v>
      </c>
      <c r="O65" s="9">
        <f t="shared" si="4"/>
        <v>50</v>
      </c>
      <c r="P65" s="3">
        <v>7</v>
      </c>
      <c r="Q65" s="3">
        <v>1</v>
      </c>
      <c r="R65" s="3">
        <v>10</v>
      </c>
      <c r="S65" s="3">
        <v>11</v>
      </c>
      <c r="T65" s="3">
        <v>1</v>
      </c>
      <c r="U65" s="3">
        <v>17</v>
      </c>
      <c r="V65" s="3">
        <v>3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9">
        <f t="shared" si="5"/>
        <v>35</v>
      </c>
      <c r="AE65" s="3">
        <v>3</v>
      </c>
      <c r="AF65" s="3">
        <v>3</v>
      </c>
      <c r="AG65" s="3">
        <v>0</v>
      </c>
      <c r="AH65" s="3">
        <v>3</v>
      </c>
      <c r="AI65" s="3">
        <v>4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4</v>
      </c>
      <c r="AP65" s="3">
        <v>0</v>
      </c>
      <c r="AQ65" s="3">
        <v>3</v>
      </c>
      <c r="AR65" s="3">
        <v>4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3</v>
      </c>
      <c r="AY65" s="3">
        <v>0</v>
      </c>
      <c r="AZ65" s="3">
        <v>4</v>
      </c>
      <c r="BA65" s="3">
        <v>4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</row>
    <row r="66" spans="1:58" ht="15.75" customHeight="1" x14ac:dyDescent="0.25">
      <c r="A66" s="8" t="s">
        <v>31</v>
      </c>
      <c r="C66" s="3">
        <v>10</v>
      </c>
      <c r="D66" s="3">
        <v>10</v>
      </c>
      <c r="F66" s="8" t="s">
        <v>3</v>
      </c>
      <c r="H66" s="4"/>
      <c r="J66" s="8"/>
      <c r="K66" s="8"/>
      <c r="L66" s="3" t="s">
        <v>645</v>
      </c>
      <c r="M66" s="3" t="s">
        <v>763</v>
      </c>
      <c r="N66" s="3">
        <f t="shared" ref="N66:N97" si="6">SUM(O66,AD66)</f>
        <v>78</v>
      </c>
      <c r="O66" s="9">
        <f t="shared" ref="O66:O97" si="7">SUM(P66:AC66)</f>
        <v>45</v>
      </c>
      <c r="P66" s="3">
        <v>7</v>
      </c>
      <c r="Q66" s="3">
        <v>1</v>
      </c>
      <c r="R66" s="3">
        <v>0</v>
      </c>
      <c r="S66" s="3">
        <v>11</v>
      </c>
      <c r="T66" s="3">
        <v>1</v>
      </c>
      <c r="U66" s="3">
        <v>0</v>
      </c>
      <c r="V66" s="3">
        <v>0</v>
      </c>
      <c r="W66" s="3">
        <v>15</v>
      </c>
      <c r="X66" s="3">
        <v>5</v>
      </c>
      <c r="Y66" s="3">
        <v>4</v>
      </c>
      <c r="Z66" s="3">
        <v>1</v>
      </c>
      <c r="AA66" s="3">
        <v>0</v>
      </c>
      <c r="AB66" s="3">
        <v>0</v>
      </c>
      <c r="AC66" s="3">
        <v>0</v>
      </c>
      <c r="AD66" s="9">
        <f t="shared" ref="AD66:AD97" si="8">SUM(AE66:BF66)</f>
        <v>33</v>
      </c>
      <c r="AE66" s="3">
        <v>3</v>
      </c>
      <c r="AF66" s="3">
        <v>3</v>
      </c>
      <c r="AG66" s="3">
        <v>3</v>
      </c>
      <c r="AH66" s="3">
        <v>3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4</v>
      </c>
      <c r="AP66" s="3">
        <v>4</v>
      </c>
      <c r="AQ66" s="3">
        <v>3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3</v>
      </c>
      <c r="AY66" s="3">
        <v>3</v>
      </c>
      <c r="AZ66" s="3">
        <v>4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</row>
    <row r="67" spans="1:58" ht="15.75" customHeight="1" x14ac:dyDescent="0.25">
      <c r="A67" s="8" t="s">
        <v>324</v>
      </c>
      <c r="C67" s="3">
        <v>10</v>
      </c>
      <c r="D67" s="3">
        <v>10</v>
      </c>
      <c r="F67" s="8" t="s">
        <v>3</v>
      </c>
      <c r="H67" s="4"/>
      <c r="J67" s="8"/>
      <c r="K67" s="8"/>
      <c r="L67" s="3" t="s">
        <v>727</v>
      </c>
      <c r="M67" s="3" t="s">
        <v>763</v>
      </c>
      <c r="N67" s="3">
        <f t="shared" si="6"/>
        <v>74</v>
      </c>
      <c r="O67" s="9">
        <f t="shared" si="7"/>
        <v>21</v>
      </c>
      <c r="P67" s="3">
        <v>0</v>
      </c>
      <c r="Q67" s="3">
        <v>0</v>
      </c>
      <c r="R67" s="3">
        <v>10</v>
      </c>
      <c r="S67" s="3">
        <v>11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9">
        <f t="shared" si="8"/>
        <v>53</v>
      </c>
      <c r="AE67" s="3">
        <v>3</v>
      </c>
      <c r="AF67" s="3">
        <v>3</v>
      </c>
      <c r="AG67" s="3">
        <v>3</v>
      </c>
      <c r="AH67" s="3">
        <v>3</v>
      </c>
      <c r="AI67" s="3">
        <v>4</v>
      </c>
      <c r="AJ67" s="3">
        <v>2</v>
      </c>
      <c r="AK67" s="3">
        <v>0</v>
      </c>
      <c r="AL67" s="3">
        <v>0</v>
      </c>
      <c r="AM67" s="3">
        <v>0</v>
      </c>
      <c r="AN67" s="3">
        <v>0</v>
      </c>
      <c r="AO67" s="3">
        <v>4</v>
      </c>
      <c r="AP67" s="3">
        <v>4</v>
      </c>
      <c r="AQ67" s="3">
        <v>3</v>
      </c>
      <c r="AR67" s="3">
        <v>4</v>
      </c>
      <c r="AS67" s="3">
        <v>3</v>
      </c>
      <c r="AT67" s="3">
        <v>0</v>
      </c>
      <c r="AU67" s="3">
        <v>0</v>
      </c>
      <c r="AV67" s="3">
        <v>0</v>
      </c>
      <c r="AW67" s="3">
        <v>0</v>
      </c>
      <c r="AX67" s="3">
        <v>3</v>
      </c>
      <c r="AY67" s="3">
        <v>3</v>
      </c>
      <c r="AZ67" s="3">
        <v>4</v>
      </c>
      <c r="BA67" s="3">
        <v>4</v>
      </c>
      <c r="BB67" s="3">
        <v>3</v>
      </c>
      <c r="BC67" s="3">
        <v>0</v>
      </c>
      <c r="BD67" s="3">
        <v>0</v>
      </c>
      <c r="BE67" s="3">
        <v>0</v>
      </c>
      <c r="BF67" s="3">
        <v>0</v>
      </c>
    </row>
    <row r="68" spans="1:58" ht="15.75" customHeight="1" x14ac:dyDescent="0.25">
      <c r="A68" s="8" t="s">
        <v>274</v>
      </c>
      <c r="C68" s="3">
        <v>10</v>
      </c>
      <c r="D68" s="3">
        <v>10</v>
      </c>
      <c r="F68" s="8" t="s">
        <v>9</v>
      </c>
      <c r="H68" s="4"/>
      <c r="J68" s="8"/>
      <c r="K68" s="8"/>
      <c r="L68" s="3" t="s">
        <v>548</v>
      </c>
      <c r="M68" s="3" t="s">
        <v>763</v>
      </c>
      <c r="N68" s="3">
        <f t="shared" si="6"/>
        <v>71</v>
      </c>
      <c r="O68" s="9">
        <f t="shared" si="7"/>
        <v>30</v>
      </c>
      <c r="P68" s="3">
        <v>7</v>
      </c>
      <c r="Q68" s="3">
        <v>1</v>
      </c>
      <c r="R68" s="3">
        <v>10</v>
      </c>
      <c r="S68" s="3">
        <v>11</v>
      </c>
      <c r="T68" s="3">
        <v>1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9">
        <f t="shared" si="8"/>
        <v>41</v>
      </c>
      <c r="AE68" s="3">
        <v>3</v>
      </c>
      <c r="AF68" s="3">
        <v>3</v>
      </c>
      <c r="AG68" s="3">
        <v>3</v>
      </c>
      <c r="AH68" s="3">
        <v>3</v>
      </c>
      <c r="AI68" s="3">
        <v>0</v>
      </c>
      <c r="AJ68" s="3">
        <v>2</v>
      </c>
      <c r="AK68" s="3">
        <v>0</v>
      </c>
      <c r="AL68" s="3">
        <v>0</v>
      </c>
      <c r="AM68" s="3">
        <v>0</v>
      </c>
      <c r="AN68" s="3">
        <v>0</v>
      </c>
      <c r="AO68" s="3">
        <v>4</v>
      </c>
      <c r="AP68" s="3">
        <v>4</v>
      </c>
      <c r="AQ68" s="3">
        <v>3</v>
      </c>
      <c r="AR68" s="3">
        <v>0</v>
      </c>
      <c r="AS68" s="3">
        <v>3</v>
      </c>
      <c r="AT68" s="3">
        <v>0</v>
      </c>
      <c r="AU68" s="3">
        <v>0</v>
      </c>
      <c r="AV68" s="3">
        <v>0</v>
      </c>
      <c r="AW68" s="3">
        <v>0</v>
      </c>
      <c r="AX68" s="3">
        <v>3</v>
      </c>
      <c r="AY68" s="3">
        <v>3</v>
      </c>
      <c r="AZ68" s="3">
        <v>4</v>
      </c>
      <c r="BA68" s="3">
        <v>0</v>
      </c>
      <c r="BB68" s="3">
        <v>3</v>
      </c>
      <c r="BC68" s="3">
        <v>0</v>
      </c>
      <c r="BD68" s="3">
        <v>0</v>
      </c>
      <c r="BE68" s="3">
        <v>0</v>
      </c>
      <c r="BF68" s="3">
        <v>0</v>
      </c>
    </row>
    <row r="69" spans="1:58" ht="15.75" customHeight="1" x14ac:dyDescent="0.25">
      <c r="A69" s="8" t="s">
        <v>186</v>
      </c>
      <c r="C69" s="3">
        <v>10</v>
      </c>
      <c r="D69" s="3">
        <v>10</v>
      </c>
      <c r="F69" s="8" t="s">
        <v>7</v>
      </c>
      <c r="H69" s="4"/>
      <c r="J69" s="8"/>
      <c r="K69" s="8"/>
      <c r="L69" s="3" t="s">
        <v>661</v>
      </c>
      <c r="M69" s="3" t="s">
        <v>763</v>
      </c>
      <c r="N69" s="3">
        <f t="shared" si="6"/>
        <v>71</v>
      </c>
      <c r="O69" s="9">
        <f t="shared" si="7"/>
        <v>18</v>
      </c>
      <c r="P69" s="3">
        <v>7</v>
      </c>
      <c r="Q69" s="3">
        <v>1</v>
      </c>
      <c r="R69" s="3">
        <v>10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9">
        <f t="shared" si="8"/>
        <v>53</v>
      </c>
      <c r="AE69" s="3">
        <v>3</v>
      </c>
      <c r="AF69" s="3">
        <v>3</v>
      </c>
      <c r="AG69" s="3">
        <v>3</v>
      </c>
      <c r="AH69" s="3">
        <v>3</v>
      </c>
      <c r="AI69" s="3">
        <v>4</v>
      </c>
      <c r="AJ69" s="3">
        <v>2</v>
      </c>
      <c r="AK69" s="3">
        <v>0</v>
      </c>
      <c r="AL69" s="3">
        <v>0</v>
      </c>
      <c r="AM69" s="3">
        <v>0</v>
      </c>
      <c r="AN69" s="3">
        <v>0</v>
      </c>
      <c r="AO69" s="3">
        <v>4</v>
      </c>
      <c r="AP69" s="3">
        <v>4</v>
      </c>
      <c r="AQ69" s="3">
        <v>3</v>
      </c>
      <c r="AR69" s="3">
        <v>4</v>
      </c>
      <c r="AS69" s="3">
        <v>3</v>
      </c>
      <c r="AT69" s="3">
        <v>0</v>
      </c>
      <c r="AU69" s="3">
        <v>0</v>
      </c>
      <c r="AV69" s="3">
        <v>0</v>
      </c>
      <c r="AW69" s="3">
        <v>0</v>
      </c>
      <c r="AX69" s="3">
        <v>3</v>
      </c>
      <c r="AY69" s="3">
        <v>3</v>
      </c>
      <c r="AZ69" s="3">
        <v>4</v>
      </c>
      <c r="BA69" s="3">
        <v>4</v>
      </c>
      <c r="BB69" s="3">
        <v>3</v>
      </c>
      <c r="BC69" s="3">
        <v>0</v>
      </c>
      <c r="BD69" s="3">
        <v>0</v>
      </c>
      <c r="BE69" s="3">
        <v>0</v>
      </c>
      <c r="BF69" s="3">
        <v>0</v>
      </c>
    </row>
    <row r="70" spans="1:58" ht="15.75" customHeight="1" x14ac:dyDescent="0.25">
      <c r="A70" s="8" t="s">
        <v>91</v>
      </c>
      <c r="C70" s="3">
        <v>10</v>
      </c>
      <c r="D70" s="3">
        <v>10</v>
      </c>
      <c r="F70" s="8" t="s">
        <v>29</v>
      </c>
      <c r="H70" s="4"/>
      <c r="J70" s="8"/>
      <c r="K70" s="8"/>
      <c r="L70" s="3" t="s">
        <v>646</v>
      </c>
      <c r="M70" s="3" t="s">
        <v>763</v>
      </c>
      <c r="N70" s="3">
        <f t="shared" si="6"/>
        <v>66</v>
      </c>
      <c r="O70" s="9">
        <f t="shared" si="7"/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9">
        <f t="shared" si="8"/>
        <v>66</v>
      </c>
      <c r="AE70" s="3">
        <v>3</v>
      </c>
      <c r="AF70" s="3">
        <v>3</v>
      </c>
      <c r="AG70" s="3">
        <v>3</v>
      </c>
      <c r="AH70" s="3">
        <v>3</v>
      </c>
      <c r="AI70" s="3">
        <v>4</v>
      </c>
      <c r="AJ70" s="3">
        <v>2</v>
      </c>
      <c r="AK70" s="3">
        <v>0</v>
      </c>
      <c r="AL70" s="3">
        <v>2</v>
      </c>
      <c r="AM70" s="3">
        <v>2</v>
      </c>
      <c r="AN70" s="3">
        <v>0</v>
      </c>
      <c r="AO70" s="3">
        <v>4</v>
      </c>
      <c r="AP70" s="3">
        <v>4</v>
      </c>
      <c r="AQ70" s="3">
        <v>3</v>
      </c>
      <c r="AR70" s="3">
        <v>4</v>
      </c>
      <c r="AS70" s="3">
        <v>3</v>
      </c>
      <c r="AT70" s="3">
        <v>0</v>
      </c>
      <c r="AU70" s="3">
        <v>3</v>
      </c>
      <c r="AV70" s="3">
        <v>0</v>
      </c>
      <c r="AW70" s="3">
        <v>0</v>
      </c>
      <c r="AX70" s="3">
        <v>3</v>
      </c>
      <c r="AY70" s="3">
        <v>3</v>
      </c>
      <c r="AZ70" s="3">
        <v>4</v>
      </c>
      <c r="BA70" s="3">
        <v>4</v>
      </c>
      <c r="BB70" s="3">
        <v>3</v>
      </c>
      <c r="BC70" s="3">
        <v>0</v>
      </c>
      <c r="BD70" s="3">
        <v>3</v>
      </c>
      <c r="BE70" s="3">
        <v>3</v>
      </c>
      <c r="BF70" s="3">
        <v>0</v>
      </c>
    </row>
    <row r="71" spans="1:58" ht="15.75" customHeight="1" x14ac:dyDescent="0.25">
      <c r="A71" s="8" t="s">
        <v>99</v>
      </c>
      <c r="C71" s="3">
        <v>10</v>
      </c>
      <c r="D71" s="3">
        <v>10</v>
      </c>
      <c r="F71" s="8" t="s">
        <v>3</v>
      </c>
      <c r="H71" s="4"/>
      <c r="J71" s="8"/>
      <c r="K71" s="8"/>
      <c r="L71" s="3" t="s">
        <v>672</v>
      </c>
      <c r="M71" s="3" t="s">
        <v>763</v>
      </c>
      <c r="N71" s="3">
        <f t="shared" si="6"/>
        <v>62</v>
      </c>
      <c r="O71" s="9">
        <f t="shared" si="7"/>
        <v>21</v>
      </c>
      <c r="P71" s="3">
        <v>0</v>
      </c>
      <c r="Q71" s="3">
        <v>0</v>
      </c>
      <c r="R71" s="3">
        <v>10</v>
      </c>
      <c r="S71" s="3">
        <v>11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9">
        <f t="shared" si="8"/>
        <v>41</v>
      </c>
      <c r="AE71" s="3">
        <v>3</v>
      </c>
      <c r="AF71" s="3">
        <v>3</v>
      </c>
      <c r="AG71" s="3">
        <v>3</v>
      </c>
      <c r="AH71" s="3">
        <v>3</v>
      </c>
      <c r="AI71" s="3">
        <v>0</v>
      </c>
      <c r="AJ71" s="3">
        <v>2</v>
      </c>
      <c r="AK71" s="3">
        <v>0</v>
      </c>
      <c r="AL71" s="3">
        <v>0</v>
      </c>
      <c r="AM71" s="3">
        <v>0</v>
      </c>
      <c r="AN71" s="3">
        <v>0</v>
      </c>
      <c r="AO71" s="3">
        <v>4</v>
      </c>
      <c r="AP71" s="3">
        <v>4</v>
      </c>
      <c r="AQ71" s="3">
        <v>3</v>
      </c>
      <c r="AR71" s="3">
        <v>0</v>
      </c>
      <c r="AS71" s="3">
        <v>3</v>
      </c>
      <c r="AT71" s="3">
        <v>0</v>
      </c>
      <c r="AU71" s="3">
        <v>0</v>
      </c>
      <c r="AV71" s="3">
        <v>0</v>
      </c>
      <c r="AW71" s="3">
        <v>0</v>
      </c>
      <c r="AX71" s="3">
        <v>3</v>
      </c>
      <c r="AY71" s="3">
        <v>3</v>
      </c>
      <c r="AZ71" s="3">
        <v>4</v>
      </c>
      <c r="BA71" s="3">
        <v>0</v>
      </c>
      <c r="BB71" s="3">
        <v>3</v>
      </c>
      <c r="BC71" s="3">
        <v>0</v>
      </c>
      <c r="BD71" s="3">
        <v>0</v>
      </c>
      <c r="BE71" s="3">
        <v>0</v>
      </c>
      <c r="BF71" s="3">
        <v>0</v>
      </c>
    </row>
    <row r="72" spans="1:58" ht="15.75" customHeight="1" x14ac:dyDescent="0.25">
      <c r="A72" s="8" t="s">
        <v>314</v>
      </c>
      <c r="C72" s="3">
        <v>10</v>
      </c>
      <c r="D72" s="3">
        <v>10</v>
      </c>
      <c r="F72" s="8" t="s">
        <v>3</v>
      </c>
      <c r="H72" s="4"/>
      <c r="J72" s="8"/>
      <c r="K72" s="8"/>
      <c r="L72" s="3" t="s">
        <v>552</v>
      </c>
      <c r="M72" s="3" t="s">
        <v>763</v>
      </c>
      <c r="N72" s="3">
        <f t="shared" si="6"/>
        <v>61</v>
      </c>
      <c r="O72" s="9">
        <f t="shared" si="7"/>
        <v>20</v>
      </c>
      <c r="P72" s="3">
        <v>7</v>
      </c>
      <c r="Q72" s="3">
        <v>1</v>
      </c>
      <c r="R72" s="3">
        <v>0</v>
      </c>
      <c r="S72" s="3">
        <v>11</v>
      </c>
      <c r="T72" s="3">
        <v>1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9">
        <f t="shared" si="8"/>
        <v>41</v>
      </c>
      <c r="AE72" s="3">
        <v>3</v>
      </c>
      <c r="AF72" s="3">
        <v>3</v>
      </c>
      <c r="AG72" s="3">
        <v>3</v>
      </c>
      <c r="AH72" s="3">
        <v>3</v>
      </c>
      <c r="AI72" s="3">
        <v>0</v>
      </c>
      <c r="AJ72" s="3">
        <v>2</v>
      </c>
      <c r="AK72" s="3">
        <v>0</v>
      </c>
      <c r="AL72" s="3">
        <v>0</v>
      </c>
      <c r="AM72" s="3">
        <v>0</v>
      </c>
      <c r="AN72" s="3">
        <v>0</v>
      </c>
      <c r="AO72" s="3">
        <v>4</v>
      </c>
      <c r="AP72" s="3">
        <v>4</v>
      </c>
      <c r="AQ72" s="3">
        <v>3</v>
      </c>
      <c r="AR72" s="3">
        <v>0</v>
      </c>
      <c r="AS72" s="3">
        <v>3</v>
      </c>
      <c r="AT72" s="3">
        <v>0</v>
      </c>
      <c r="AU72" s="3">
        <v>0</v>
      </c>
      <c r="AV72" s="3">
        <v>0</v>
      </c>
      <c r="AW72" s="3">
        <v>0</v>
      </c>
      <c r="AX72" s="3">
        <v>3</v>
      </c>
      <c r="AY72" s="3">
        <v>3</v>
      </c>
      <c r="AZ72" s="3">
        <v>4</v>
      </c>
      <c r="BA72" s="3">
        <v>0</v>
      </c>
      <c r="BB72" s="3">
        <v>3</v>
      </c>
      <c r="BC72" s="3">
        <v>0</v>
      </c>
      <c r="BD72" s="3">
        <v>0</v>
      </c>
      <c r="BE72" s="3">
        <v>0</v>
      </c>
      <c r="BF72" s="3">
        <v>0</v>
      </c>
    </row>
    <row r="73" spans="1:58" ht="15.75" customHeight="1" x14ac:dyDescent="0.25">
      <c r="A73" s="8" t="s">
        <v>323</v>
      </c>
      <c r="C73" s="3">
        <v>10</v>
      </c>
      <c r="D73" s="3">
        <v>10</v>
      </c>
      <c r="F73" s="8" t="s">
        <v>57</v>
      </c>
      <c r="H73" s="4"/>
      <c r="J73" s="8"/>
      <c r="K73" s="8"/>
      <c r="L73" s="3" t="s">
        <v>654</v>
      </c>
      <c r="M73" s="3" t="s">
        <v>763</v>
      </c>
      <c r="N73" s="3">
        <f t="shared" si="6"/>
        <v>60</v>
      </c>
      <c r="O73" s="9">
        <f t="shared" si="7"/>
        <v>19</v>
      </c>
      <c r="P73" s="3">
        <v>7</v>
      </c>
      <c r="Q73" s="3">
        <v>1</v>
      </c>
      <c r="R73" s="3">
        <v>0</v>
      </c>
      <c r="S73" s="3">
        <v>11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9">
        <f t="shared" si="8"/>
        <v>41</v>
      </c>
      <c r="AE73" s="3">
        <v>3</v>
      </c>
      <c r="AF73" s="3">
        <v>3</v>
      </c>
      <c r="AG73" s="3">
        <v>3</v>
      </c>
      <c r="AH73" s="3">
        <v>3</v>
      </c>
      <c r="AI73" s="3">
        <v>0</v>
      </c>
      <c r="AJ73" s="3">
        <v>2</v>
      </c>
      <c r="AK73" s="3">
        <v>0</v>
      </c>
      <c r="AL73" s="3">
        <v>0</v>
      </c>
      <c r="AM73" s="3">
        <v>0</v>
      </c>
      <c r="AN73" s="3">
        <v>0</v>
      </c>
      <c r="AO73" s="3">
        <v>4</v>
      </c>
      <c r="AP73" s="3">
        <v>4</v>
      </c>
      <c r="AQ73" s="3">
        <v>3</v>
      </c>
      <c r="AR73" s="3">
        <v>0</v>
      </c>
      <c r="AS73" s="3">
        <v>3</v>
      </c>
      <c r="AT73" s="3">
        <v>0</v>
      </c>
      <c r="AU73" s="3">
        <v>0</v>
      </c>
      <c r="AV73" s="3">
        <v>0</v>
      </c>
      <c r="AW73" s="3">
        <v>0</v>
      </c>
      <c r="AX73" s="3">
        <v>3</v>
      </c>
      <c r="AY73" s="3">
        <v>3</v>
      </c>
      <c r="AZ73" s="3">
        <v>4</v>
      </c>
      <c r="BA73" s="3">
        <v>0</v>
      </c>
      <c r="BB73" s="3">
        <v>3</v>
      </c>
      <c r="BC73" s="3">
        <v>0</v>
      </c>
      <c r="BD73" s="3">
        <v>0</v>
      </c>
      <c r="BE73" s="3">
        <v>0</v>
      </c>
      <c r="BF73" s="3">
        <v>0</v>
      </c>
    </row>
    <row r="74" spans="1:58" ht="15.75" customHeight="1" x14ac:dyDescent="0.25">
      <c r="A74" s="8" t="s">
        <v>200</v>
      </c>
      <c r="C74" s="3">
        <v>10</v>
      </c>
      <c r="D74" s="3">
        <v>10</v>
      </c>
      <c r="F74" s="8" t="s">
        <v>9</v>
      </c>
      <c r="H74" s="4"/>
      <c r="J74" s="8"/>
      <c r="K74" s="8"/>
      <c r="L74" s="3" t="s">
        <v>563</v>
      </c>
      <c r="M74" s="3" t="s">
        <v>763</v>
      </c>
      <c r="N74" s="3">
        <f t="shared" si="6"/>
        <v>59</v>
      </c>
      <c r="O74" s="9">
        <f t="shared" si="7"/>
        <v>29</v>
      </c>
      <c r="P74" s="3">
        <v>7</v>
      </c>
      <c r="Q74" s="3">
        <v>1</v>
      </c>
      <c r="R74" s="3">
        <v>10</v>
      </c>
      <c r="S74" s="3">
        <v>11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9">
        <f t="shared" si="8"/>
        <v>30</v>
      </c>
      <c r="AE74" s="3">
        <v>3</v>
      </c>
      <c r="AF74" s="3">
        <v>3</v>
      </c>
      <c r="AG74" s="3">
        <v>3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4</v>
      </c>
      <c r="AP74" s="3">
        <v>4</v>
      </c>
      <c r="AQ74" s="3">
        <v>3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3</v>
      </c>
      <c r="AY74" s="3">
        <v>3</v>
      </c>
      <c r="AZ74" s="3">
        <v>4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</row>
    <row r="75" spans="1:58" ht="15.75" customHeight="1" x14ac:dyDescent="0.25">
      <c r="A75" s="8" t="s">
        <v>154</v>
      </c>
      <c r="C75" s="3">
        <v>10</v>
      </c>
      <c r="D75" s="3">
        <v>10</v>
      </c>
      <c r="F75" s="8" t="s">
        <v>60</v>
      </c>
      <c r="H75" s="4"/>
      <c r="J75" s="8"/>
      <c r="K75" s="8"/>
      <c r="L75" s="3" t="s">
        <v>555</v>
      </c>
      <c r="M75" s="3" t="s">
        <v>763</v>
      </c>
      <c r="N75" s="3">
        <f t="shared" si="6"/>
        <v>53</v>
      </c>
      <c r="O75" s="9">
        <f t="shared" si="7"/>
        <v>20</v>
      </c>
      <c r="P75" s="3">
        <v>7</v>
      </c>
      <c r="Q75" s="3">
        <v>1</v>
      </c>
      <c r="R75" s="3">
        <v>0</v>
      </c>
      <c r="S75" s="3">
        <v>11</v>
      </c>
      <c r="T75" s="3">
        <v>1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9">
        <f t="shared" si="8"/>
        <v>33</v>
      </c>
      <c r="AE75" s="3">
        <v>3</v>
      </c>
      <c r="AF75" s="3">
        <v>3</v>
      </c>
      <c r="AG75" s="3">
        <v>3</v>
      </c>
      <c r="AH75" s="3">
        <v>3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4</v>
      </c>
      <c r="AP75" s="3">
        <v>4</v>
      </c>
      <c r="AQ75" s="3">
        <v>3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3</v>
      </c>
      <c r="AY75" s="3">
        <v>3</v>
      </c>
      <c r="AZ75" s="3">
        <v>4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</row>
    <row r="76" spans="1:58" ht="15.75" customHeight="1" x14ac:dyDescent="0.25">
      <c r="A76" s="8" t="s">
        <v>55</v>
      </c>
      <c r="C76" s="3">
        <v>10</v>
      </c>
      <c r="D76" s="3">
        <v>10</v>
      </c>
      <c r="F76" s="8" t="s">
        <v>56</v>
      </c>
      <c r="H76" s="4"/>
      <c r="J76" s="8"/>
      <c r="K76" s="8"/>
      <c r="L76" s="3" t="s">
        <v>564</v>
      </c>
      <c r="M76" s="3" t="s">
        <v>763</v>
      </c>
      <c r="N76" s="3">
        <f t="shared" si="6"/>
        <v>53</v>
      </c>
      <c r="O76" s="9">
        <f t="shared" si="7"/>
        <v>12</v>
      </c>
      <c r="P76" s="3">
        <v>0</v>
      </c>
      <c r="Q76" s="3">
        <v>0</v>
      </c>
      <c r="R76" s="3">
        <v>0</v>
      </c>
      <c r="S76" s="3">
        <v>11</v>
      </c>
      <c r="T76" s="3">
        <v>1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9">
        <f t="shared" si="8"/>
        <v>41</v>
      </c>
      <c r="AE76" s="3">
        <v>3</v>
      </c>
      <c r="AF76" s="3">
        <v>3</v>
      </c>
      <c r="AG76" s="3">
        <v>3</v>
      </c>
      <c r="AH76" s="3">
        <v>3</v>
      </c>
      <c r="AI76" s="3">
        <v>0</v>
      </c>
      <c r="AJ76" s="3">
        <v>2</v>
      </c>
      <c r="AK76" s="3">
        <v>0</v>
      </c>
      <c r="AL76" s="3">
        <v>0</v>
      </c>
      <c r="AM76" s="3">
        <v>0</v>
      </c>
      <c r="AN76" s="3">
        <v>0</v>
      </c>
      <c r="AO76" s="3">
        <v>4</v>
      </c>
      <c r="AP76" s="3">
        <v>4</v>
      </c>
      <c r="AQ76" s="3">
        <v>3</v>
      </c>
      <c r="AR76" s="3">
        <v>0</v>
      </c>
      <c r="AS76" s="3">
        <v>3</v>
      </c>
      <c r="AT76" s="3">
        <v>0</v>
      </c>
      <c r="AU76" s="3">
        <v>0</v>
      </c>
      <c r="AV76" s="3">
        <v>0</v>
      </c>
      <c r="AW76" s="3">
        <v>0</v>
      </c>
      <c r="AX76" s="3">
        <v>3</v>
      </c>
      <c r="AY76" s="3">
        <v>3</v>
      </c>
      <c r="AZ76" s="3">
        <v>4</v>
      </c>
      <c r="BA76" s="3">
        <v>0</v>
      </c>
      <c r="BB76" s="3">
        <v>3</v>
      </c>
      <c r="BC76" s="3">
        <v>0</v>
      </c>
      <c r="BD76" s="3">
        <v>0</v>
      </c>
      <c r="BE76" s="3">
        <v>0</v>
      </c>
      <c r="BF76" s="3">
        <v>0</v>
      </c>
    </row>
    <row r="77" spans="1:58" ht="15.75" customHeight="1" x14ac:dyDescent="0.25">
      <c r="A77" s="8" t="s">
        <v>30</v>
      </c>
      <c r="C77" s="3">
        <v>10</v>
      </c>
      <c r="D77" s="3">
        <v>10</v>
      </c>
      <c r="F77" s="8" t="s">
        <v>3</v>
      </c>
      <c r="H77" s="4"/>
      <c r="J77" s="8"/>
      <c r="K77" s="8"/>
      <c r="L77" s="3" t="s">
        <v>707</v>
      </c>
      <c r="M77" s="3" t="s">
        <v>763</v>
      </c>
      <c r="N77" s="3">
        <f t="shared" si="6"/>
        <v>53</v>
      </c>
      <c r="O77" s="9">
        <f t="shared" si="7"/>
        <v>20</v>
      </c>
      <c r="P77" s="3">
        <v>7</v>
      </c>
      <c r="Q77" s="3">
        <v>1</v>
      </c>
      <c r="R77" s="3">
        <v>0</v>
      </c>
      <c r="S77" s="3">
        <v>11</v>
      </c>
      <c r="T77" s="3">
        <v>1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9">
        <f t="shared" si="8"/>
        <v>33</v>
      </c>
      <c r="AE77" s="3">
        <v>3</v>
      </c>
      <c r="AF77" s="3">
        <v>3</v>
      </c>
      <c r="AG77" s="3">
        <v>3</v>
      </c>
      <c r="AH77" s="3">
        <v>3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4</v>
      </c>
      <c r="AP77" s="3">
        <v>4</v>
      </c>
      <c r="AQ77" s="3">
        <v>3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3</v>
      </c>
      <c r="AY77" s="3">
        <v>3</v>
      </c>
      <c r="AZ77" s="3">
        <v>4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</row>
    <row r="78" spans="1:58" ht="15.75" customHeight="1" x14ac:dyDescent="0.25">
      <c r="A78" s="8" t="s">
        <v>105</v>
      </c>
      <c r="C78" s="3">
        <v>10</v>
      </c>
      <c r="D78" s="3">
        <v>10</v>
      </c>
      <c r="F78" s="8" t="s">
        <v>3</v>
      </c>
      <c r="H78" s="4"/>
      <c r="J78" s="8"/>
      <c r="K78" s="8"/>
      <c r="L78" s="3" t="s">
        <v>653</v>
      </c>
      <c r="M78" s="3" t="s">
        <v>763</v>
      </c>
      <c r="N78" s="3">
        <f t="shared" si="6"/>
        <v>52</v>
      </c>
      <c r="O78" s="9">
        <f t="shared" si="7"/>
        <v>11</v>
      </c>
      <c r="P78" s="3">
        <v>0</v>
      </c>
      <c r="Q78" s="3">
        <v>0</v>
      </c>
      <c r="R78" s="3">
        <v>0</v>
      </c>
      <c r="S78" s="3">
        <v>11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9">
        <f t="shared" si="8"/>
        <v>41</v>
      </c>
      <c r="AE78" s="3">
        <v>3</v>
      </c>
      <c r="AF78" s="3">
        <v>3</v>
      </c>
      <c r="AG78" s="3">
        <v>3</v>
      </c>
      <c r="AH78" s="3">
        <v>3</v>
      </c>
      <c r="AI78" s="3">
        <v>0</v>
      </c>
      <c r="AJ78" s="3">
        <v>2</v>
      </c>
      <c r="AK78" s="3">
        <v>0</v>
      </c>
      <c r="AL78" s="3">
        <v>0</v>
      </c>
      <c r="AM78" s="3">
        <v>0</v>
      </c>
      <c r="AN78" s="3">
        <v>0</v>
      </c>
      <c r="AO78" s="3">
        <v>4</v>
      </c>
      <c r="AP78" s="3">
        <v>4</v>
      </c>
      <c r="AQ78" s="3">
        <v>3</v>
      </c>
      <c r="AR78" s="3">
        <v>0</v>
      </c>
      <c r="AS78" s="3">
        <v>3</v>
      </c>
      <c r="AT78" s="3">
        <v>0</v>
      </c>
      <c r="AU78" s="3">
        <v>0</v>
      </c>
      <c r="AV78" s="3">
        <v>0</v>
      </c>
      <c r="AW78" s="3">
        <v>0</v>
      </c>
      <c r="AX78" s="3">
        <v>3</v>
      </c>
      <c r="AY78" s="3">
        <v>3</v>
      </c>
      <c r="AZ78" s="3">
        <v>4</v>
      </c>
      <c r="BA78" s="3">
        <v>0</v>
      </c>
      <c r="BB78" s="3">
        <v>3</v>
      </c>
      <c r="BC78" s="3">
        <v>0</v>
      </c>
      <c r="BD78" s="3">
        <v>0</v>
      </c>
      <c r="BE78" s="3">
        <v>0</v>
      </c>
      <c r="BF78" s="3">
        <v>0</v>
      </c>
    </row>
    <row r="79" spans="1:58" ht="15.75" customHeight="1" x14ac:dyDescent="0.25">
      <c r="A79" s="8" t="s">
        <v>98</v>
      </c>
      <c r="C79" s="3">
        <v>10</v>
      </c>
      <c r="D79" s="3">
        <v>10</v>
      </c>
      <c r="F79" s="8" t="s">
        <v>7</v>
      </c>
      <c r="H79" s="4"/>
      <c r="J79" s="8"/>
      <c r="K79" s="8"/>
      <c r="L79" s="3" t="s">
        <v>724</v>
      </c>
      <c r="M79" s="3" t="s">
        <v>763</v>
      </c>
      <c r="N79" s="3">
        <f t="shared" si="6"/>
        <v>50</v>
      </c>
      <c r="O79" s="9">
        <f t="shared" si="7"/>
        <v>20</v>
      </c>
      <c r="P79" s="3">
        <v>7</v>
      </c>
      <c r="Q79" s="3">
        <v>1</v>
      </c>
      <c r="R79" s="3">
        <v>0</v>
      </c>
      <c r="S79" s="3">
        <v>11</v>
      </c>
      <c r="T79" s="3">
        <v>1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9">
        <f t="shared" si="8"/>
        <v>30</v>
      </c>
      <c r="AE79" s="3">
        <v>3</v>
      </c>
      <c r="AF79" s="3">
        <v>3</v>
      </c>
      <c r="AG79" s="3">
        <v>3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4</v>
      </c>
      <c r="AP79" s="3">
        <v>4</v>
      </c>
      <c r="AQ79" s="3">
        <v>3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3</v>
      </c>
      <c r="AY79" s="3">
        <v>3</v>
      </c>
      <c r="AZ79" s="3">
        <v>4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</row>
    <row r="80" spans="1:58" ht="15.75" customHeight="1" x14ac:dyDescent="0.25">
      <c r="A80" s="8" t="s">
        <v>108</v>
      </c>
      <c r="C80" s="3">
        <v>10</v>
      </c>
      <c r="D80" s="3">
        <v>10</v>
      </c>
      <c r="F80" s="8" t="s">
        <v>29</v>
      </c>
      <c r="H80" s="4"/>
      <c r="J80" s="8"/>
      <c r="K80" s="8"/>
      <c r="L80" s="3" t="s">
        <v>605</v>
      </c>
      <c r="M80" s="3" t="s">
        <v>763</v>
      </c>
      <c r="N80" s="3">
        <f t="shared" si="6"/>
        <v>46</v>
      </c>
      <c r="O80" s="9">
        <f t="shared" si="7"/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9">
        <f t="shared" si="8"/>
        <v>46</v>
      </c>
      <c r="AE80" s="3">
        <v>3</v>
      </c>
      <c r="AF80" s="3">
        <v>0</v>
      </c>
      <c r="AG80" s="3">
        <v>0</v>
      </c>
      <c r="AH80" s="3">
        <v>3</v>
      </c>
      <c r="AI80" s="3">
        <v>4</v>
      </c>
      <c r="AJ80" s="3">
        <v>2</v>
      </c>
      <c r="AK80" s="3">
        <v>0</v>
      </c>
      <c r="AL80" s="3">
        <v>2</v>
      </c>
      <c r="AM80" s="3">
        <v>2</v>
      </c>
      <c r="AN80" s="3">
        <v>0</v>
      </c>
      <c r="AO80" s="3">
        <v>0</v>
      </c>
      <c r="AP80" s="3">
        <v>0</v>
      </c>
      <c r="AQ80" s="3">
        <v>3</v>
      </c>
      <c r="AR80" s="3">
        <v>4</v>
      </c>
      <c r="AS80" s="3">
        <v>3</v>
      </c>
      <c r="AT80" s="3">
        <v>0</v>
      </c>
      <c r="AU80" s="3">
        <v>3</v>
      </c>
      <c r="AV80" s="3">
        <v>3</v>
      </c>
      <c r="AW80" s="3">
        <v>0</v>
      </c>
      <c r="AX80" s="3">
        <v>0</v>
      </c>
      <c r="AY80" s="3">
        <v>0</v>
      </c>
      <c r="AZ80" s="3">
        <v>4</v>
      </c>
      <c r="BA80" s="3">
        <v>4</v>
      </c>
      <c r="BB80" s="3">
        <v>3</v>
      </c>
      <c r="BC80" s="3">
        <v>0</v>
      </c>
      <c r="BD80" s="3">
        <v>3</v>
      </c>
      <c r="BE80" s="3">
        <v>0</v>
      </c>
      <c r="BF80" s="3">
        <v>0</v>
      </c>
    </row>
    <row r="81" spans="1:58" ht="15.75" customHeight="1" x14ac:dyDescent="0.25">
      <c r="A81" s="8" t="s">
        <v>360</v>
      </c>
      <c r="C81" s="3">
        <v>10</v>
      </c>
      <c r="D81" s="3">
        <v>10</v>
      </c>
      <c r="F81" s="8" t="s">
        <v>3</v>
      </c>
      <c r="H81" s="4"/>
      <c r="J81" s="8"/>
      <c r="K81" s="8"/>
      <c r="L81" s="3" t="s">
        <v>663</v>
      </c>
      <c r="M81" s="3" t="s">
        <v>763</v>
      </c>
      <c r="N81" s="3">
        <f t="shared" si="6"/>
        <v>43</v>
      </c>
      <c r="O81" s="9">
        <f t="shared" si="7"/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9">
        <f t="shared" si="8"/>
        <v>43</v>
      </c>
      <c r="AE81" s="3">
        <v>3</v>
      </c>
      <c r="AF81" s="3">
        <v>3</v>
      </c>
      <c r="AG81" s="3">
        <v>3</v>
      </c>
      <c r="AH81" s="3">
        <v>0</v>
      </c>
      <c r="AI81" s="3">
        <v>4</v>
      </c>
      <c r="AJ81" s="3">
        <v>2</v>
      </c>
      <c r="AK81" s="3">
        <v>0</v>
      </c>
      <c r="AL81" s="3">
        <v>0</v>
      </c>
      <c r="AM81" s="3">
        <v>0</v>
      </c>
      <c r="AN81" s="3">
        <v>0</v>
      </c>
      <c r="AO81" s="3">
        <v>4</v>
      </c>
      <c r="AP81" s="3">
        <v>4</v>
      </c>
      <c r="AQ81" s="3">
        <v>0</v>
      </c>
      <c r="AR81" s="3">
        <v>4</v>
      </c>
      <c r="AS81" s="3">
        <v>3</v>
      </c>
      <c r="AT81" s="3">
        <v>0</v>
      </c>
      <c r="AU81" s="3">
        <v>0</v>
      </c>
      <c r="AV81" s="3">
        <v>0</v>
      </c>
      <c r="AW81" s="3">
        <v>0</v>
      </c>
      <c r="AX81" s="3">
        <v>3</v>
      </c>
      <c r="AY81" s="3">
        <v>3</v>
      </c>
      <c r="AZ81" s="3">
        <v>0</v>
      </c>
      <c r="BA81" s="3">
        <v>4</v>
      </c>
      <c r="BB81" s="3">
        <v>3</v>
      </c>
      <c r="BC81" s="3">
        <v>0</v>
      </c>
      <c r="BD81" s="3">
        <v>0</v>
      </c>
      <c r="BE81" s="3">
        <v>0</v>
      </c>
      <c r="BF81" s="3">
        <v>0</v>
      </c>
    </row>
    <row r="82" spans="1:58" ht="15.75" customHeight="1" x14ac:dyDescent="0.25">
      <c r="A82" s="8" t="s">
        <v>309</v>
      </c>
      <c r="C82" s="3">
        <v>10</v>
      </c>
      <c r="D82" s="3">
        <v>10</v>
      </c>
      <c r="F82" s="8" t="s">
        <v>56</v>
      </c>
      <c r="H82" s="4"/>
      <c r="J82" s="8"/>
      <c r="K82" s="8"/>
      <c r="L82" s="3" t="s">
        <v>697</v>
      </c>
      <c r="M82" s="3" t="s">
        <v>763</v>
      </c>
      <c r="N82" s="3">
        <f t="shared" si="6"/>
        <v>43</v>
      </c>
      <c r="O82" s="9">
        <f t="shared" si="7"/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9">
        <f t="shared" si="8"/>
        <v>43</v>
      </c>
      <c r="AE82" s="3">
        <v>3</v>
      </c>
      <c r="AF82" s="3">
        <v>3</v>
      </c>
      <c r="AG82" s="3">
        <v>3</v>
      </c>
      <c r="AH82" s="3">
        <v>3</v>
      </c>
      <c r="AI82" s="3">
        <v>0</v>
      </c>
      <c r="AJ82" s="3">
        <v>2</v>
      </c>
      <c r="AK82" s="3">
        <v>0</v>
      </c>
      <c r="AL82" s="3">
        <v>2</v>
      </c>
      <c r="AM82" s="3">
        <v>0</v>
      </c>
      <c r="AN82" s="3">
        <v>0</v>
      </c>
      <c r="AO82" s="3">
        <v>4</v>
      </c>
      <c r="AP82" s="3">
        <v>4</v>
      </c>
      <c r="AQ82" s="3">
        <v>3</v>
      </c>
      <c r="AR82" s="3">
        <v>0</v>
      </c>
      <c r="AS82" s="3">
        <v>3</v>
      </c>
      <c r="AT82" s="3">
        <v>0</v>
      </c>
      <c r="AU82" s="3">
        <v>0</v>
      </c>
      <c r="AV82" s="3">
        <v>0</v>
      </c>
      <c r="AW82" s="3">
        <v>0</v>
      </c>
      <c r="AX82" s="3">
        <v>3</v>
      </c>
      <c r="AY82" s="3">
        <v>3</v>
      </c>
      <c r="AZ82" s="3">
        <v>4</v>
      </c>
      <c r="BA82" s="3">
        <v>0</v>
      </c>
      <c r="BB82" s="3">
        <v>3</v>
      </c>
      <c r="BC82" s="3">
        <v>0</v>
      </c>
      <c r="BD82" s="3">
        <v>0</v>
      </c>
      <c r="BE82" s="3">
        <v>0</v>
      </c>
      <c r="BF82" s="3">
        <v>0</v>
      </c>
    </row>
    <row r="83" spans="1:58" ht="15.75" hidden="1" customHeight="1" x14ac:dyDescent="0.25">
      <c r="A83" s="8" t="s">
        <v>75</v>
      </c>
      <c r="B83" s="8" t="s">
        <v>76</v>
      </c>
      <c r="C83" s="3">
        <v>10</v>
      </c>
      <c r="D83" s="3">
        <v>10</v>
      </c>
      <c r="E83" s="8" t="s">
        <v>77</v>
      </c>
      <c r="F83" s="8" t="s">
        <v>12</v>
      </c>
      <c r="G83" s="8" t="s">
        <v>78</v>
      </c>
      <c r="H83" s="4" t="s">
        <v>79</v>
      </c>
      <c r="I83" s="8" t="s">
        <v>80</v>
      </c>
      <c r="J83" s="8" t="s">
        <v>612</v>
      </c>
      <c r="K83" s="8" t="s">
        <v>613</v>
      </c>
      <c r="L83" s="3" t="s">
        <v>612</v>
      </c>
      <c r="N83" s="3">
        <f t="shared" si="6"/>
        <v>39</v>
      </c>
      <c r="O83" s="9">
        <f t="shared" si="7"/>
        <v>20</v>
      </c>
      <c r="P83" s="3">
        <v>7</v>
      </c>
      <c r="Q83" s="3">
        <v>1</v>
      </c>
      <c r="R83" s="3">
        <v>0</v>
      </c>
      <c r="S83" s="3">
        <v>11</v>
      </c>
      <c r="T83" s="3">
        <v>1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9">
        <f t="shared" si="8"/>
        <v>19</v>
      </c>
      <c r="AE83" s="3">
        <v>3</v>
      </c>
      <c r="AF83" s="3">
        <v>3</v>
      </c>
      <c r="AG83" s="3">
        <v>3</v>
      </c>
      <c r="AH83" s="3">
        <v>0</v>
      </c>
      <c r="AI83" s="3">
        <v>0</v>
      </c>
      <c r="AJ83" s="3">
        <v>0</v>
      </c>
      <c r="AK83" s="3">
        <v>0</v>
      </c>
      <c r="AL83" s="3">
        <v>2</v>
      </c>
      <c r="AM83" s="3">
        <v>0</v>
      </c>
      <c r="AN83" s="3">
        <v>0</v>
      </c>
      <c r="AO83" s="3">
        <v>4</v>
      </c>
      <c r="AP83" s="3">
        <v>4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</row>
    <row r="84" spans="1:58" ht="15.75" hidden="1" customHeight="1" x14ac:dyDescent="0.25">
      <c r="A84" s="8" t="s">
        <v>232</v>
      </c>
      <c r="B84" s="8" t="s">
        <v>233</v>
      </c>
      <c r="C84" s="3">
        <v>10</v>
      </c>
      <c r="D84" s="3">
        <v>10</v>
      </c>
      <c r="E84" s="8" t="s">
        <v>153</v>
      </c>
      <c r="F84" s="8" t="s">
        <v>57</v>
      </c>
      <c r="G84" s="8" t="s">
        <v>178</v>
      </c>
      <c r="H84" s="4" t="s">
        <v>155</v>
      </c>
      <c r="I84" s="8" t="s">
        <v>234</v>
      </c>
      <c r="J84" s="8" t="s">
        <v>742</v>
      </c>
      <c r="K84" s="8" t="s">
        <v>743</v>
      </c>
      <c r="L84" s="3" t="s">
        <v>742</v>
      </c>
      <c r="N84" s="3">
        <f t="shared" si="6"/>
        <v>37</v>
      </c>
      <c r="O84" s="9">
        <f t="shared" si="7"/>
        <v>34</v>
      </c>
      <c r="P84" s="3">
        <v>7</v>
      </c>
      <c r="Q84" s="3">
        <v>1</v>
      </c>
      <c r="R84" s="3">
        <v>0</v>
      </c>
      <c r="S84" s="3">
        <v>11</v>
      </c>
      <c r="T84" s="3">
        <v>0</v>
      </c>
      <c r="U84" s="3">
        <v>0</v>
      </c>
      <c r="V84" s="3">
        <v>0</v>
      </c>
      <c r="W84" s="3">
        <v>15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9">
        <f t="shared" si="8"/>
        <v>3</v>
      </c>
      <c r="AE84" s="3">
        <v>3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</row>
    <row r="85" spans="1:58" ht="15.75" hidden="1" customHeight="1" x14ac:dyDescent="0.25">
      <c r="A85" s="8" t="s">
        <v>388</v>
      </c>
      <c r="B85" s="8" t="s">
        <v>389</v>
      </c>
      <c r="C85" s="3">
        <v>10</v>
      </c>
      <c r="D85" s="3">
        <v>10</v>
      </c>
      <c r="E85" s="8" t="s">
        <v>386</v>
      </c>
      <c r="F85" s="8" t="s">
        <v>58</v>
      </c>
      <c r="G85" s="8" t="s">
        <v>387</v>
      </c>
      <c r="H85" s="4" t="s">
        <v>390</v>
      </c>
      <c r="I85" s="5" t="s">
        <v>391</v>
      </c>
      <c r="J85" s="8" t="s">
        <v>673</v>
      </c>
      <c r="K85" s="8" t="s">
        <v>674</v>
      </c>
      <c r="L85" s="3" t="s">
        <v>673</v>
      </c>
      <c r="N85" s="3">
        <f t="shared" si="6"/>
        <v>33</v>
      </c>
      <c r="O85" s="9">
        <f t="shared" si="7"/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9">
        <f t="shared" si="8"/>
        <v>33</v>
      </c>
      <c r="AE85" s="3">
        <v>3</v>
      </c>
      <c r="AF85" s="3">
        <v>3</v>
      </c>
      <c r="AG85" s="3">
        <v>3</v>
      </c>
      <c r="AH85" s="3">
        <v>3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4</v>
      </c>
      <c r="AP85" s="3">
        <v>4</v>
      </c>
      <c r="AQ85" s="3">
        <v>3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3</v>
      </c>
      <c r="AY85" s="3">
        <v>3</v>
      </c>
      <c r="AZ85" s="3">
        <v>4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</row>
    <row r="86" spans="1:58" ht="15.75" hidden="1" customHeight="1" x14ac:dyDescent="0.25">
      <c r="A86" s="8" t="s">
        <v>100</v>
      </c>
      <c r="B86" s="8" t="s">
        <v>101</v>
      </c>
      <c r="C86" s="3">
        <v>10</v>
      </c>
      <c r="D86" s="3">
        <v>10</v>
      </c>
      <c r="E86" s="8" t="s">
        <v>102</v>
      </c>
      <c r="F86" s="8" t="s">
        <v>3</v>
      </c>
      <c r="G86" s="8" t="s">
        <v>95</v>
      </c>
      <c r="H86" s="4" t="s">
        <v>103</v>
      </c>
      <c r="I86" s="8" t="s">
        <v>104</v>
      </c>
      <c r="J86" s="8" t="s">
        <v>638</v>
      </c>
      <c r="K86" s="8" t="s">
        <v>639</v>
      </c>
      <c r="L86" s="3" t="s">
        <v>638</v>
      </c>
      <c r="N86" s="3">
        <f t="shared" si="6"/>
        <v>27</v>
      </c>
      <c r="O86" s="9">
        <f t="shared" si="7"/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9">
        <f t="shared" si="8"/>
        <v>27</v>
      </c>
      <c r="AE86" s="3">
        <v>3</v>
      </c>
      <c r="AF86" s="3">
        <v>3</v>
      </c>
      <c r="AG86" s="3">
        <v>3</v>
      </c>
      <c r="AH86" s="3">
        <v>3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4</v>
      </c>
      <c r="AP86" s="3">
        <v>4</v>
      </c>
      <c r="AQ86" s="3">
        <v>3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4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</row>
    <row r="87" spans="1:58" ht="15.75" hidden="1" customHeight="1" x14ac:dyDescent="0.25">
      <c r="A87" s="8" t="s">
        <v>316</v>
      </c>
      <c r="B87" s="8" t="s">
        <v>317</v>
      </c>
      <c r="C87" s="3">
        <v>10</v>
      </c>
      <c r="D87" s="3">
        <v>10</v>
      </c>
      <c r="E87" s="8" t="s">
        <v>318</v>
      </c>
      <c r="F87" s="8" t="s">
        <v>58</v>
      </c>
      <c r="G87" s="8" t="s">
        <v>319</v>
      </c>
      <c r="H87" s="4" t="s">
        <v>320</v>
      </c>
      <c r="I87" s="8" t="s">
        <v>321</v>
      </c>
      <c r="J87" s="8" t="s">
        <v>608</v>
      </c>
      <c r="K87" s="8" t="s">
        <v>609</v>
      </c>
      <c r="L87" s="3" t="s">
        <v>608</v>
      </c>
      <c r="N87" s="3">
        <f t="shared" si="6"/>
        <v>23</v>
      </c>
      <c r="O87" s="9">
        <f t="shared" si="7"/>
        <v>20</v>
      </c>
      <c r="P87" s="3">
        <v>7</v>
      </c>
      <c r="Q87" s="3">
        <v>1</v>
      </c>
      <c r="R87" s="3">
        <v>0</v>
      </c>
      <c r="S87" s="3">
        <v>11</v>
      </c>
      <c r="T87" s="3">
        <v>1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9">
        <f t="shared" si="8"/>
        <v>3</v>
      </c>
      <c r="AE87" s="3">
        <v>3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</row>
    <row r="88" spans="1:58" ht="15.75" hidden="1" customHeight="1" x14ac:dyDescent="0.25">
      <c r="A88" s="8" t="s">
        <v>156</v>
      </c>
      <c r="B88" s="8" t="s">
        <v>157</v>
      </c>
      <c r="C88" s="3">
        <v>10</v>
      </c>
      <c r="D88" s="3">
        <v>10</v>
      </c>
      <c r="E88" s="8" t="s">
        <v>158</v>
      </c>
      <c r="F88" s="8" t="s">
        <v>7</v>
      </c>
      <c r="G88" s="8" t="s">
        <v>159</v>
      </c>
      <c r="H88" s="4" t="s">
        <v>160</v>
      </c>
      <c r="I88" s="8" t="s">
        <v>161</v>
      </c>
      <c r="J88" s="8" t="s">
        <v>677</v>
      </c>
      <c r="K88" s="8" t="s">
        <v>678</v>
      </c>
      <c r="L88" s="3" t="s">
        <v>677</v>
      </c>
      <c r="N88" s="3">
        <f t="shared" si="6"/>
        <v>21</v>
      </c>
      <c r="O88" s="9">
        <f t="shared" si="7"/>
        <v>18</v>
      </c>
      <c r="P88" s="3">
        <v>7</v>
      </c>
      <c r="Q88" s="3">
        <v>0</v>
      </c>
      <c r="R88" s="3">
        <v>0</v>
      </c>
      <c r="S88" s="3">
        <v>11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9">
        <f t="shared" si="8"/>
        <v>3</v>
      </c>
      <c r="AE88" s="3">
        <v>3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</row>
    <row r="89" spans="1:58" ht="15.75" hidden="1" customHeight="1" x14ac:dyDescent="0.25">
      <c r="A89" s="8" t="s">
        <v>355</v>
      </c>
      <c r="B89" s="8" t="s">
        <v>356</v>
      </c>
      <c r="C89" s="3">
        <v>10</v>
      </c>
      <c r="D89" s="3">
        <v>10</v>
      </c>
      <c r="E89" s="8" t="s">
        <v>357</v>
      </c>
      <c r="F89" s="8" t="s">
        <v>56</v>
      </c>
      <c r="G89" s="8" t="s">
        <v>211</v>
      </c>
      <c r="H89" s="4" t="s">
        <v>358</v>
      </c>
      <c r="I89" s="8" t="s">
        <v>359</v>
      </c>
      <c r="J89" s="8" t="s">
        <v>721</v>
      </c>
      <c r="K89" s="8" t="s">
        <v>722</v>
      </c>
      <c r="L89" s="3" t="s">
        <v>721</v>
      </c>
      <c r="N89" s="3">
        <f t="shared" si="6"/>
        <v>11</v>
      </c>
      <c r="O89" s="9">
        <f t="shared" si="7"/>
        <v>8</v>
      </c>
      <c r="P89" s="3">
        <v>7</v>
      </c>
      <c r="Q89" s="3">
        <v>1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9">
        <f t="shared" si="8"/>
        <v>3</v>
      </c>
      <c r="AE89" s="3">
        <v>3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</row>
    <row r="90" spans="1:58" ht="15.75" hidden="1" customHeight="1" x14ac:dyDescent="0.25">
      <c r="A90" s="8" t="s">
        <v>347</v>
      </c>
      <c r="B90" s="8" t="s">
        <v>348</v>
      </c>
      <c r="C90" s="3">
        <v>10</v>
      </c>
      <c r="D90" s="3">
        <v>10</v>
      </c>
      <c r="E90" s="8" t="s">
        <v>349</v>
      </c>
      <c r="F90" s="8" t="s">
        <v>7</v>
      </c>
      <c r="G90" s="8" t="s">
        <v>346</v>
      </c>
      <c r="H90" s="4" t="s">
        <v>350</v>
      </c>
      <c r="I90" s="8" t="s">
        <v>351</v>
      </c>
      <c r="J90" s="8" t="s">
        <v>533</v>
      </c>
      <c r="K90" s="8" t="s">
        <v>534</v>
      </c>
      <c r="L90" s="3" t="s">
        <v>533</v>
      </c>
      <c r="N90" s="3">
        <f t="shared" si="6"/>
        <v>10</v>
      </c>
      <c r="O90" s="9">
        <f t="shared" si="7"/>
        <v>7</v>
      </c>
      <c r="P90" s="3">
        <v>7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9">
        <f t="shared" si="8"/>
        <v>3</v>
      </c>
      <c r="AE90" s="3">
        <v>3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</row>
    <row r="91" spans="1:58" ht="15.75" hidden="1" customHeight="1" x14ac:dyDescent="0.25">
      <c r="A91" s="8" t="s">
        <v>118</v>
      </c>
      <c r="B91" s="8" t="s">
        <v>119</v>
      </c>
      <c r="C91" s="3">
        <v>10</v>
      </c>
      <c r="D91" s="3">
        <v>10</v>
      </c>
      <c r="E91" s="8" t="s">
        <v>120</v>
      </c>
      <c r="F91" s="8" t="s">
        <v>57</v>
      </c>
      <c r="G91" s="8" t="s">
        <v>121</v>
      </c>
      <c r="H91" s="4" t="s">
        <v>81</v>
      </c>
      <c r="I91" s="8" t="s">
        <v>122</v>
      </c>
      <c r="J91" s="8" t="s">
        <v>518</v>
      </c>
      <c r="K91" s="8" t="s">
        <v>519</v>
      </c>
      <c r="L91" s="3" t="s">
        <v>518</v>
      </c>
      <c r="N91" s="3">
        <f t="shared" si="6"/>
        <v>5</v>
      </c>
      <c r="O91" s="9">
        <f t="shared" si="7"/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9">
        <f t="shared" si="8"/>
        <v>5</v>
      </c>
      <c r="AE91" s="3">
        <v>3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2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</row>
    <row r="92" spans="1:58" ht="15.75" hidden="1" customHeight="1" x14ac:dyDescent="0.25">
      <c r="A92" s="8" t="s">
        <v>124</v>
      </c>
      <c r="B92" s="8" t="s">
        <v>125</v>
      </c>
      <c r="C92" s="3">
        <v>10</v>
      </c>
      <c r="D92" s="3">
        <v>10</v>
      </c>
      <c r="E92" s="8" t="s">
        <v>120</v>
      </c>
      <c r="F92" s="8" t="s">
        <v>57</v>
      </c>
      <c r="G92" s="8" t="s">
        <v>121</v>
      </c>
      <c r="H92" s="4" t="s">
        <v>126</v>
      </c>
      <c r="I92" s="8" t="s">
        <v>127</v>
      </c>
      <c r="J92" s="8" t="s">
        <v>610</v>
      </c>
      <c r="K92" s="8" t="s">
        <v>611</v>
      </c>
      <c r="L92" s="3" t="s">
        <v>610</v>
      </c>
      <c r="N92" s="3">
        <f t="shared" si="6"/>
        <v>5</v>
      </c>
      <c r="O92" s="9">
        <f t="shared" si="7"/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9">
        <f t="shared" si="8"/>
        <v>5</v>
      </c>
      <c r="AE92" s="3">
        <v>3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2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</row>
    <row r="93" spans="1:58" ht="15.75" hidden="1" customHeight="1" x14ac:dyDescent="0.25">
      <c r="A93" s="8" t="s">
        <v>236</v>
      </c>
      <c r="B93" s="8" t="s">
        <v>152</v>
      </c>
      <c r="C93" s="3">
        <v>10</v>
      </c>
      <c r="D93" s="3">
        <v>10</v>
      </c>
      <c r="E93" s="8" t="s">
        <v>368</v>
      </c>
      <c r="F93" s="8" t="s">
        <v>3</v>
      </c>
      <c r="G93" s="8" t="s">
        <v>235</v>
      </c>
      <c r="H93" s="4" t="s">
        <v>192</v>
      </c>
      <c r="I93" s="8" t="s">
        <v>237</v>
      </c>
      <c r="J93" s="8" t="s">
        <v>537</v>
      </c>
      <c r="K93" s="8" t="s">
        <v>538</v>
      </c>
      <c r="L93" s="3" t="s">
        <v>537</v>
      </c>
      <c r="N93" s="3">
        <f t="shared" si="6"/>
        <v>3</v>
      </c>
      <c r="O93" s="9">
        <f t="shared" si="7"/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9">
        <f t="shared" si="8"/>
        <v>3</v>
      </c>
      <c r="AE93" s="3">
        <v>3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</row>
    <row r="94" spans="1:58" ht="15.75" hidden="1" customHeight="1" x14ac:dyDescent="0.25">
      <c r="A94" s="8" t="s">
        <v>145</v>
      </c>
      <c r="B94" s="8" t="s">
        <v>146</v>
      </c>
      <c r="C94" s="3">
        <v>10</v>
      </c>
      <c r="D94" s="3">
        <v>10</v>
      </c>
      <c r="E94" s="8" t="s">
        <v>147</v>
      </c>
      <c r="F94" s="8" t="s">
        <v>3</v>
      </c>
      <c r="G94" s="8" t="s">
        <v>148</v>
      </c>
      <c r="H94" s="4" t="s">
        <v>149</v>
      </c>
      <c r="I94" s="8" t="s">
        <v>150</v>
      </c>
      <c r="J94" s="8" t="s">
        <v>596</v>
      </c>
      <c r="K94" s="8" t="s">
        <v>597</v>
      </c>
      <c r="L94" s="3" t="s">
        <v>596</v>
      </c>
      <c r="N94" s="3">
        <f t="shared" si="6"/>
        <v>3</v>
      </c>
      <c r="O94" s="9">
        <f t="shared" si="7"/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9">
        <f t="shared" si="8"/>
        <v>3</v>
      </c>
      <c r="AE94" s="3">
        <v>3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</row>
    <row r="95" spans="1:58" ht="15.75" hidden="1" customHeight="1" x14ac:dyDescent="0.25">
      <c r="A95" s="8" t="s">
        <v>395</v>
      </c>
      <c r="B95" s="8" t="s">
        <v>396</v>
      </c>
      <c r="C95" s="3">
        <v>10</v>
      </c>
      <c r="D95" s="3">
        <v>10</v>
      </c>
      <c r="E95" s="8" t="s">
        <v>397</v>
      </c>
      <c r="F95" s="8" t="s">
        <v>7</v>
      </c>
      <c r="G95" s="8" t="s">
        <v>398</v>
      </c>
      <c r="H95" s="4" t="s">
        <v>399</v>
      </c>
      <c r="I95" s="5" t="s">
        <v>400</v>
      </c>
      <c r="J95" s="8" t="s">
        <v>509</v>
      </c>
      <c r="K95" s="8" t="s">
        <v>510</v>
      </c>
      <c r="L95" s="3" t="s">
        <v>509</v>
      </c>
      <c r="N95" s="3">
        <f t="shared" si="6"/>
        <v>0</v>
      </c>
      <c r="O95" s="9">
        <f t="shared" si="7"/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9">
        <f t="shared" si="8"/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</row>
    <row r="96" spans="1:58" ht="15.75" hidden="1" customHeight="1" x14ac:dyDescent="0.25">
      <c r="A96" s="8" t="s">
        <v>497</v>
      </c>
      <c r="B96" s="8" t="s">
        <v>498</v>
      </c>
      <c r="C96" s="3">
        <v>10</v>
      </c>
      <c r="D96" s="3">
        <v>10</v>
      </c>
      <c r="E96" s="8" t="s">
        <v>466</v>
      </c>
      <c r="F96" s="8" t="s">
        <v>467</v>
      </c>
      <c r="I96" s="18" t="s">
        <v>501</v>
      </c>
      <c r="J96" s="8" t="s">
        <v>520</v>
      </c>
      <c r="K96" s="8" t="s">
        <v>521</v>
      </c>
      <c r="L96" s="3" t="s">
        <v>520</v>
      </c>
      <c r="N96" s="3">
        <f t="shared" si="6"/>
        <v>0</v>
      </c>
      <c r="O96" s="9">
        <f t="shared" si="7"/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9">
        <f t="shared" si="8"/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</row>
    <row r="97" spans="1:58" ht="15.75" hidden="1" customHeight="1" x14ac:dyDescent="0.25">
      <c r="A97" s="8" t="s">
        <v>194</v>
      </c>
      <c r="B97" s="8" t="s">
        <v>496</v>
      </c>
      <c r="C97" s="3">
        <v>10</v>
      </c>
      <c r="D97" s="3">
        <v>10</v>
      </c>
      <c r="E97" s="8" t="s">
        <v>466</v>
      </c>
      <c r="F97" s="8" t="s">
        <v>467</v>
      </c>
      <c r="I97" s="19" t="s">
        <v>502</v>
      </c>
      <c r="J97" s="8" t="s">
        <v>542</v>
      </c>
      <c r="K97" s="8" t="s">
        <v>543</v>
      </c>
      <c r="L97" s="3" t="s">
        <v>542</v>
      </c>
      <c r="N97" s="3">
        <f t="shared" si="6"/>
        <v>0</v>
      </c>
      <c r="O97" s="9">
        <f t="shared" si="7"/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9">
        <f t="shared" si="8"/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</row>
    <row r="98" spans="1:58" ht="15.75" hidden="1" customHeight="1" x14ac:dyDescent="0.25">
      <c r="A98" s="8" t="s">
        <v>343</v>
      </c>
      <c r="B98" s="8" t="s">
        <v>344</v>
      </c>
      <c r="C98" s="3">
        <v>10</v>
      </c>
      <c r="D98" s="3">
        <v>10</v>
      </c>
      <c r="E98" s="8" t="s">
        <v>372</v>
      </c>
      <c r="F98" s="8" t="s">
        <v>3</v>
      </c>
      <c r="G98" s="8" t="s">
        <v>342</v>
      </c>
      <c r="H98" s="4" t="s">
        <v>171</v>
      </c>
      <c r="I98" s="8" t="s">
        <v>345</v>
      </c>
      <c r="J98" s="8" t="s">
        <v>544</v>
      </c>
      <c r="K98" s="8" t="s">
        <v>545</v>
      </c>
      <c r="L98" s="3" t="s">
        <v>544</v>
      </c>
      <c r="N98" s="3">
        <f t="shared" ref="N98:N129" si="9">SUM(O98,AD98)</f>
        <v>0</v>
      </c>
      <c r="O98" s="9">
        <f t="shared" ref="O98:O129" si="10">SUM(P98:AC98)</f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9">
        <f t="shared" ref="AD98:AD129" si="11">SUM(AE98:BF98)</f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</row>
    <row r="99" spans="1:58" ht="15.75" hidden="1" customHeight="1" x14ac:dyDescent="0.25">
      <c r="A99" s="8" t="s">
        <v>494</v>
      </c>
      <c r="B99" s="8" t="s">
        <v>495</v>
      </c>
      <c r="C99" s="3">
        <v>10</v>
      </c>
      <c r="D99" s="3">
        <v>10</v>
      </c>
      <c r="E99" s="8" t="s">
        <v>466</v>
      </c>
      <c r="F99" s="8" t="s">
        <v>467</v>
      </c>
      <c r="I99" s="18" t="s">
        <v>503</v>
      </c>
      <c r="J99" s="8" t="s">
        <v>550</v>
      </c>
      <c r="K99" s="8" t="s">
        <v>551</v>
      </c>
      <c r="L99" s="3" t="s">
        <v>550</v>
      </c>
      <c r="N99" s="3">
        <f t="shared" si="9"/>
        <v>0</v>
      </c>
      <c r="O99" s="9">
        <f t="shared" si="10"/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9">
        <f t="shared" si="11"/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</row>
    <row r="100" spans="1:58" ht="15.75" hidden="1" customHeight="1" x14ac:dyDescent="0.25">
      <c r="A100" s="8" t="s">
        <v>492</v>
      </c>
      <c r="B100" s="8" t="s">
        <v>493</v>
      </c>
      <c r="C100" s="3">
        <v>10</v>
      </c>
      <c r="D100" s="3">
        <v>10</v>
      </c>
      <c r="E100" s="8" t="s">
        <v>466</v>
      </c>
      <c r="F100" s="8" t="s">
        <v>467</v>
      </c>
      <c r="I100" s="18" t="s">
        <v>504</v>
      </c>
      <c r="J100" s="8" t="s">
        <v>560</v>
      </c>
      <c r="K100" s="8" t="s">
        <v>561</v>
      </c>
      <c r="L100" s="3" t="s">
        <v>560</v>
      </c>
      <c r="N100" s="3">
        <f t="shared" si="9"/>
        <v>0</v>
      </c>
      <c r="O100" s="9">
        <f t="shared" si="10"/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9">
        <f t="shared" si="11"/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</row>
    <row r="101" spans="1:58" ht="15.75" hidden="1" customHeight="1" x14ac:dyDescent="0.25">
      <c r="A101" s="8" t="s">
        <v>746</v>
      </c>
      <c r="B101" s="8" t="s">
        <v>747</v>
      </c>
      <c r="C101" s="3">
        <v>10</v>
      </c>
      <c r="D101" s="3">
        <v>10</v>
      </c>
      <c r="E101" s="8" t="s">
        <v>748</v>
      </c>
      <c r="F101" s="8" t="s">
        <v>3</v>
      </c>
      <c r="G101" s="8" t="s">
        <v>749</v>
      </c>
      <c r="H101" s="4" t="s">
        <v>750</v>
      </c>
      <c r="I101" s="8" t="s">
        <v>751</v>
      </c>
      <c r="J101" s="8" t="s">
        <v>577</v>
      </c>
      <c r="K101" s="8" t="s">
        <v>578</v>
      </c>
      <c r="L101" s="3" t="s">
        <v>577</v>
      </c>
      <c r="N101" s="3">
        <f t="shared" si="9"/>
        <v>0</v>
      </c>
      <c r="O101" s="9">
        <f t="shared" si="10"/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9">
        <f t="shared" si="11"/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</row>
    <row r="102" spans="1:58" ht="15.75" hidden="1" customHeight="1" x14ac:dyDescent="0.25">
      <c r="A102" s="8" t="s">
        <v>238</v>
      </c>
      <c r="B102" s="8" t="s">
        <v>239</v>
      </c>
      <c r="C102" s="3">
        <v>10</v>
      </c>
      <c r="D102" s="3">
        <v>10</v>
      </c>
      <c r="E102" s="8" t="s">
        <v>368</v>
      </c>
      <c r="F102" s="8" t="s">
        <v>3</v>
      </c>
      <c r="G102" s="8" t="s">
        <v>240</v>
      </c>
      <c r="H102" s="4" t="s">
        <v>241</v>
      </c>
      <c r="I102" s="8" t="s">
        <v>242</v>
      </c>
      <c r="J102" s="8" t="s">
        <v>580</v>
      </c>
      <c r="K102" s="8" t="s">
        <v>581</v>
      </c>
      <c r="L102" s="3" t="s">
        <v>580</v>
      </c>
      <c r="N102" s="3">
        <f t="shared" si="9"/>
        <v>0</v>
      </c>
      <c r="O102" s="9">
        <f t="shared" si="10"/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9">
        <f t="shared" si="11"/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</row>
    <row r="103" spans="1:58" ht="15.75" hidden="1" customHeight="1" x14ac:dyDescent="0.25">
      <c r="A103" s="8" t="s">
        <v>176</v>
      </c>
      <c r="B103" s="8" t="s">
        <v>177</v>
      </c>
      <c r="C103" s="3">
        <v>10</v>
      </c>
      <c r="D103" s="3">
        <v>10</v>
      </c>
      <c r="E103" s="8" t="s">
        <v>153</v>
      </c>
      <c r="F103" s="8" t="s">
        <v>57</v>
      </c>
      <c r="G103" s="8" t="s">
        <v>178</v>
      </c>
      <c r="H103" s="4" t="s">
        <v>179</v>
      </c>
      <c r="I103" s="8" t="s">
        <v>180</v>
      </c>
      <c r="J103" s="8" t="s">
        <v>584</v>
      </c>
      <c r="K103" s="8" t="s">
        <v>585</v>
      </c>
      <c r="L103" s="3" t="s">
        <v>584</v>
      </c>
      <c r="N103" s="3">
        <f t="shared" si="9"/>
        <v>0</v>
      </c>
      <c r="O103" s="9">
        <f t="shared" si="10"/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9">
        <f t="shared" si="11"/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</row>
    <row r="104" spans="1:58" ht="15.75" hidden="1" customHeight="1" x14ac:dyDescent="0.25">
      <c r="A104" s="8" t="s">
        <v>422</v>
      </c>
      <c r="B104" s="8" t="s">
        <v>423</v>
      </c>
      <c r="C104" s="3">
        <v>10</v>
      </c>
      <c r="D104" s="3">
        <v>10</v>
      </c>
      <c r="E104" s="8" t="s">
        <v>424</v>
      </c>
      <c r="F104" s="8" t="s">
        <v>29</v>
      </c>
      <c r="G104" s="8" t="s">
        <v>109</v>
      </c>
      <c r="H104" s="4" t="s">
        <v>425</v>
      </c>
      <c r="I104" s="5" t="s">
        <v>426</v>
      </c>
      <c r="J104" s="8" t="s">
        <v>586</v>
      </c>
      <c r="K104" s="8" t="s">
        <v>587</v>
      </c>
      <c r="L104" s="3" t="s">
        <v>586</v>
      </c>
      <c r="N104" s="3">
        <f t="shared" si="9"/>
        <v>0</v>
      </c>
      <c r="O104" s="9">
        <f t="shared" si="10"/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9">
        <f t="shared" si="11"/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</row>
    <row r="105" spans="1:58" ht="15.75" hidden="1" customHeight="1" x14ac:dyDescent="0.25">
      <c r="A105" s="8" t="s">
        <v>187</v>
      </c>
      <c r="B105" s="8" t="s">
        <v>188</v>
      </c>
      <c r="C105" s="3">
        <v>10</v>
      </c>
      <c r="D105" s="3">
        <v>10</v>
      </c>
      <c r="E105" s="8" t="s">
        <v>369</v>
      </c>
      <c r="F105" s="8" t="s">
        <v>7</v>
      </c>
      <c r="G105" s="8" t="s">
        <v>183</v>
      </c>
      <c r="H105" s="4" t="s">
        <v>189</v>
      </c>
      <c r="I105" s="8" t="s">
        <v>190</v>
      </c>
      <c r="J105" s="8" t="s">
        <v>592</v>
      </c>
      <c r="K105" s="8" t="s">
        <v>593</v>
      </c>
      <c r="L105" s="3" t="s">
        <v>592</v>
      </c>
      <c r="N105" s="3">
        <f t="shared" si="9"/>
        <v>0</v>
      </c>
      <c r="O105" s="9">
        <f t="shared" si="10"/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9">
        <f t="shared" si="11"/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</row>
    <row r="106" spans="1:58" ht="15.75" hidden="1" customHeight="1" x14ac:dyDescent="0.25">
      <c r="A106" s="8" t="s">
        <v>59</v>
      </c>
      <c r="B106" s="8" t="s">
        <v>225</v>
      </c>
      <c r="C106" s="3">
        <v>10</v>
      </c>
      <c r="D106" s="3">
        <v>10</v>
      </c>
      <c r="E106" s="8" t="s">
        <v>226</v>
      </c>
      <c r="F106" s="8" t="s">
        <v>56</v>
      </c>
      <c r="G106" s="8" t="s">
        <v>211</v>
      </c>
      <c r="H106" s="4" t="s">
        <v>198</v>
      </c>
      <c r="I106" s="8" t="s">
        <v>227</v>
      </c>
      <c r="J106" s="8" t="s">
        <v>600</v>
      </c>
      <c r="K106" s="8" t="s">
        <v>601</v>
      </c>
      <c r="L106" s="3" t="s">
        <v>600</v>
      </c>
      <c r="N106" s="3">
        <f t="shared" si="9"/>
        <v>0</v>
      </c>
      <c r="O106" s="9">
        <f t="shared" si="10"/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9">
        <f t="shared" si="11"/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</row>
    <row r="107" spans="1:58" ht="15.75" hidden="1" customHeight="1" x14ac:dyDescent="0.25">
      <c r="A107" s="8" t="s">
        <v>228</v>
      </c>
      <c r="B107" s="8" t="s">
        <v>229</v>
      </c>
      <c r="C107" s="3">
        <v>10</v>
      </c>
      <c r="D107" s="3">
        <v>10</v>
      </c>
      <c r="E107" s="8" t="s">
        <v>210</v>
      </c>
      <c r="F107" s="8" t="s">
        <v>56</v>
      </c>
      <c r="G107" s="8" t="s">
        <v>211</v>
      </c>
      <c r="H107" s="4" t="s">
        <v>230</v>
      </c>
      <c r="I107" s="8" t="s">
        <v>231</v>
      </c>
      <c r="J107" s="8" t="s">
        <v>602</v>
      </c>
      <c r="K107" s="8" t="s">
        <v>603</v>
      </c>
      <c r="L107" s="3" t="s">
        <v>602</v>
      </c>
      <c r="N107" s="3">
        <f t="shared" si="9"/>
        <v>0</v>
      </c>
      <c r="O107" s="9">
        <f t="shared" si="10"/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9">
        <f t="shared" si="11"/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</row>
    <row r="108" spans="1:58" ht="15.75" hidden="1" customHeight="1" x14ac:dyDescent="0.25">
      <c r="A108" s="8" t="s">
        <v>364</v>
      </c>
      <c r="B108" s="8" t="s">
        <v>365</v>
      </c>
      <c r="C108" s="3">
        <v>10</v>
      </c>
      <c r="D108" s="3">
        <v>10</v>
      </c>
      <c r="E108" s="8" t="s">
        <v>288</v>
      </c>
      <c r="F108" s="8" t="s">
        <v>3</v>
      </c>
      <c r="G108" s="8" t="s">
        <v>95</v>
      </c>
      <c r="H108" s="4" t="s">
        <v>259</v>
      </c>
      <c r="I108" s="8" t="s">
        <v>287</v>
      </c>
      <c r="J108" s="8" t="s">
        <v>675</v>
      </c>
      <c r="K108" s="8" t="s">
        <v>676</v>
      </c>
      <c r="L108" s="3" t="s">
        <v>675</v>
      </c>
      <c r="N108" s="3">
        <f t="shared" si="9"/>
        <v>0</v>
      </c>
      <c r="O108" s="9">
        <f t="shared" si="10"/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9">
        <f t="shared" si="11"/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</row>
    <row r="109" spans="1:58" ht="15.75" hidden="1" customHeight="1" x14ac:dyDescent="0.25">
      <c r="A109" s="8" t="s">
        <v>87</v>
      </c>
      <c r="B109" s="8" t="s">
        <v>88</v>
      </c>
      <c r="C109" s="3">
        <v>10</v>
      </c>
      <c r="D109" s="3">
        <v>10</v>
      </c>
      <c r="E109" s="8" t="s">
        <v>85</v>
      </c>
      <c r="F109" s="8" t="s">
        <v>60</v>
      </c>
      <c r="G109" s="8" t="s">
        <v>86</v>
      </c>
      <c r="H109" s="4" t="s">
        <v>53</v>
      </c>
      <c r="I109" s="8" t="s">
        <v>89</v>
      </c>
      <c r="J109" s="8" t="s">
        <v>693</v>
      </c>
      <c r="K109" s="8" t="s">
        <v>694</v>
      </c>
      <c r="L109" s="3" t="s">
        <v>693</v>
      </c>
      <c r="N109" s="3">
        <f t="shared" si="9"/>
        <v>0</v>
      </c>
      <c r="O109" s="9">
        <f t="shared" si="10"/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9">
        <f t="shared" si="11"/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</row>
    <row r="110" spans="1:58" ht="15.75" hidden="1" customHeight="1" x14ac:dyDescent="0.25">
      <c r="A110" s="8" t="s">
        <v>339</v>
      </c>
      <c r="B110" s="8" t="s">
        <v>340</v>
      </c>
      <c r="C110" s="3">
        <v>10</v>
      </c>
      <c r="D110" s="3">
        <v>10</v>
      </c>
      <c r="E110" s="8" t="s">
        <v>373</v>
      </c>
      <c r="F110" s="8" t="s">
        <v>60</v>
      </c>
      <c r="G110" s="8" t="s">
        <v>255</v>
      </c>
      <c r="H110" s="4" t="s">
        <v>165</v>
      </c>
      <c r="I110" s="8" t="s">
        <v>341</v>
      </c>
      <c r="J110" s="8" t="s">
        <v>716</v>
      </c>
      <c r="K110" s="8" t="s">
        <v>717</v>
      </c>
      <c r="L110" s="3" t="s">
        <v>716</v>
      </c>
      <c r="N110" s="3">
        <f t="shared" si="9"/>
        <v>0</v>
      </c>
      <c r="O110" s="9">
        <f t="shared" si="10"/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9">
        <f t="shared" si="11"/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</row>
    <row r="111" spans="1:58" ht="15.75" customHeight="1" x14ac:dyDescent="0.25">
      <c r="A111" s="8" t="s">
        <v>315</v>
      </c>
      <c r="C111" s="3">
        <v>11</v>
      </c>
      <c r="D111" s="3">
        <v>11</v>
      </c>
      <c r="E111" s="24"/>
      <c r="F111" s="8" t="s">
        <v>3</v>
      </c>
      <c r="H111" s="4"/>
      <c r="J111" s="8"/>
      <c r="K111" s="8"/>
      <c r="L111" s="3" t="s">
        <v>647</v>
      </c>
      <c r="M111" s="3" t="s">
        <v>763</v>
      </c>
      <c r="N111" s="3">
        <f t="shared" si="9"/>
        <v>153</v>
      </c>
      <c r="O111" s="9">
        <f t="shared" si="10"/>
        <v>100</v>
      </c>
      <c r="P111" s="3">
        <v>7</v>
      </c>
      <c r="Q111" s="3">
        <v>1</v>
      </c>
      <c r="R111" s="3">
        <v>10</v>
      </c>
      <c r="S111" s="3">
        <v>11</v>
      </c>
      <c r="T111" s="3">
        <v>1</v>
      </c>
      <c r="U111" s="3">
        <v>17</v>
      </c>
      <c r="V111" s="3">
        <v>3</v>
      </c>
      <c r="W111" s="3">
        <v>15</v>
      </c>
      <c r="X111" s="3">
        <v>5</v>
      </c>
      <c r="Y111" s="3">
        <v>4</v>
      </c>
      <c r="Z111" s="3">
        <v>1</v>
      </c>
      <c r="AA111" s="22">
        <v>15</v>
      </c>
      <c r="AB111" s="22">
        <v>7</v>
      </c>
      <c r="AC111" s="22">
        <v>3</v>
      </c>
      <c r="AD111" s="9">
        <f t="shared" si="11"/>
        <v>53</v>
      </c>
      <c r="AE111" s="3">
        <v>3</v>
      </c>
      <c r="AF111" s="3">
        <v>3</v>
      </c>
      <c r="AG111" s="3">
        <v>3</v>
      </c>
      <c r="AH111" s="3">
        <v>3</v>
      </c>
      <c r="AI111" s="3">
        <v>4</v>
      </c>
      <c r="AJ111" s="3">
        <v>2</v>
      </c>
      <c r="AK111" s="3">
        <v>0</v>
      </c>
      <c r="AL111" s="3">
        <v>0</v>
      </c>
      <c r="AM111" s="3">
        <v>0</v>
      </c>
      <c r="AN111" s="3">
        <v>0</v>
      </c>
      <c r="AO111" s="3">
        <v>4</v>
      </c>
      <c r="AP111" s="3">
        <v>4</v>
      </c>
      <c r="AQ111" s="3">
        <v>3</v>
      </c>
      <c r="AR111" s="3">
        <v>4</v>
      </c>
      <c r="AS111" s="3">
        <v>3</v>
      </c>
      <c r="AT111" s="3">
        <v>0</v>
      </c>
      <c r="AU111" s="3">
        <v>0</v>
      </c>
      <c r="AV111" s="3">
        <v>0</v>
      </c>
      <c r="AW111" s="3">
        <v>0</v>
      </c>
      <c r="AX111" s="3">
        <v>3</v>
      </c>
      <c r="AY111" s="3">
        <v>3</v>
      </c>
      <c r="AZ111" s="3">
        <v>4</v>
      </c>
      <c r="BA111" s="3">
        <v>4</v>
      </c>
      <c r="BB111" s="3">
        <v>3</v>
      </c>
      <c r="BC111" s="3">
        <v>0</v>
      </c>
      <c r="BD111" s="3">
        <v>0</v>
      </c>
      <c r="BE111" s="3">
        <v>0</v>
      </c>
      <c r="BF111" s="3">
        <v>0</v>
      </c>
    </row>
    <row r="112" spans="1:58" ht="15.75" customHeight="1" x14ac:dyDescent="0.25">
      <c r="A112" s="8" t="s">
        <v>491</v>
      </c>
      <c r="C112" s="3">
        <v>11</v>
      </c>
      <c r="D112" s="3">
        <v>11</v>
      </c>
      <c r="E112" s="25"/>
      <c r="F112" s="8" t="s">
        <v>3</v>
      </c>
      <c r="H112" s="4"/>
      <c r="J112" s="8"/>
      <c r="K112" s="8"/>
      <c r="L112" s="3" t="s">
        <v>549</v>
      </c>
      <c r="M112" s="3" t="s">
        <v>763</v>
      </c>
      <c r="N112" s="3">
        <f t="shared" si="9"/>
        <v>128</v>
      </c>
      <c r="O112" s="9">
        <f t="shared" si="10"/>
        <v>75</v>
      </c>
      <c r="P112" s="3">
        <v>7</v>
      </c>
      <c r="Q112" s="3">
        <v>1</v>
      </c>
      <c r="R112" s="3">
        <v>10</v>
      </c>
      <c r="S112" s="3">
        <v>11</v>
      </c>
      <c r="T112" s="3">
        <v>1</v>
      </c>
      <c r="U112" s="3">
        <v>17</v>
      </c>
      <c r="V112" s="3">
        <v>3</v>
      </c>
      <c r="W112" s="3">
        <v>15</v>
      </c>
      <c r="X112" s="3">
        <v>5</v>
      </c>
      <c r="Y112" s="3">
        <v>4</v>
      </c>
      <c r="Z112" s="3">
        <v>1</v>
      </c>
      <c r="AA112" s="23">
        <v>0</v>
      </c>
      <c r="AB112" s="23">
        <v>0</v>
      </c>
      <c r="AC112" s="23">
        <v>0</v>
      </c>
      <c r="AD112" s="9">
        <f t="shared" si="11"/>
        <v>53</v>
      </c>
      <c r="AE112" s="3">
        <v>3</v>
      </c>
      <c r="AF112" s="3">
        <v>3</v>
      </c>
      <c r="AG112" s="3">
        <v>3</v>
      </c>
      <c r="AH112" s="3">
        <v>3</v>
      </c>
      <c r="AI112" s="3">
        <v>4</v>
      </c>
      <c r="AJ112" s="3">
        <v>2</v>
      </c>
      <c r="AK112" s="3">
        <v>0</v>
      </c>
      <c r="AL112" s="3">
        <v>0</v>
      </c>
      <c r="AM112" s="3">
        <v>0</v>
      </c>
      <c r="AN112" s="3">
        <v>0</v>
      </c>
      <c r="AO112" s="3">
        <v>4</v>
      </c>
      <c r="AP112" s="3">
        <v>4</v>
      </c>
      <c r="AQ112" s="3">
        <v>3</v>
      </c>
      <c r="AR112" s="3">
        <v>4</v>
      </c>
      <c r="AS112" s="3">
        <v>3</v>
      </c>
      <c r="AT112" s="3">
        <v>0</v>
      </c>
      <c r="AU112" s="3">
        <v>0</v>
      </c>
      <c r="AV112" s="3">
        <v>0</v>
      </c>
      <c r="AW112" s="3">
        <v>0</v>
      </c>
      <c r="AX112" s="3">
        <v>3</v>
      </c>
      <c r="AY112" s="3">
        <v>3</v>
      </c>
      <c r="AZ112" s="3">
        <v>4</v>
      </c>
      <c r="BA112" s="3">
        <v>4</v>
      </c>
      <c r="BB112" s="3">
        <v>3</v>
      </c>
      <c r="BC112" s="3">
        <v>0</v>
      </c>
      <c r="BD112" s="3">
        <v>0</v>
      </c>
      <c r="BE112" s="3">
        <v>0</v>
      </c>
      <c r="BF112" s="3">
        <v>0</v>
      </c>
    </row>
    <row r="113" spans="1:58" ht="15.75" customHeight="1" x14ac:dyDescent="0.25">
      <c r="A113" s="8" t="s">
        <v>11</v>
      </c>
      <c r="C113" s="3">
        <v>11</v>
      </c>
      <c r="D113" s="3">
        <v>11</v>
      </c>
      <c r="F113" s="8" t="s">
        <v>9</v>
      </c>
      <c r="H113" s="4"/>
      <c r="J113" s="8"/>
      <c r="K113" s="8"/>
      <c r="L113" s="3" t="s">
        <v>686</v>
      </c>
      <c r="M113" s="3" t="s">
        <v>763</v>
      </c>
      <c r="N113" s="3">
        <f t="shared" si="9"/>
        <v>123</v>
      </c>
      <c r="O113" s="9">
        <f t="shared" si="10"/>
        <v>49</v>
      </c>
      <c r="P113" s="3">
        <v>7</v>
      </c>
      <c r="Q113" s="3">
        <v>1</v>
      </c>
      <c r="R113" s="3">
        <v>10</v>
      </c>
      <c r="S113" s="3">
        <v>11</v>
      </c>
      <c r="T113" s="3">
        <v>0</v>
      </c>
      <c r="U113" s="3">
        <v>17</v>
      </c>
      <c r="V113" s="3">
        <v>3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9">
        <f t="shared" si="11"/>
        <v>74</v>
      </c>
      <c r="AE113" s="3">
        <v>3</v>
      </c>
      <c r="AF113" s="3">
        <v>3</v>
      </c>
      <c r="AG113" s="3">
        <v>3</v>
      </c>
      <c r="AH113" s="3">
        <v>3</v>
      </c>
      <c r="AI113" s="3">
        <v>4</v>
      </c>
      <c r="AJ113" s="3">
        <v>2</v>
      </c>
      <c r="AK113" s="3">
        <v>0</v>
      </c>
      <c r="AL113" s="3">
        <v>2</v>
      </c>
      <c r="AM113" s="3">
        <v>2</v>
      </c>
      <c r="AN113" s="3">
        <v>0</v>
      </c>
      <c r="AO113" s="3">
        <v>4</v>
      </c>
      <c r="AP113" s="3">
        <v>4</v>
      </c>
      <c r="AQ113" s="3">
        <v>3</v>
      </c>
      <c r="AR113" s="3">
        <v>4</v>
      </c>
      <c r="AS113" s="3">
        <v>3</v>
      </c>
      <c r="AT113" s="3">
        <v>5</v>
      </c>
      <c r="AU113" s="3">
        <v>3</v>
      </c>
      <c r="AV113" s="3">
        <v>3</v>
      </c>
      <c r="AW113" s="3">
        <v>0</v>
      </c>
      <c r="AX113" s="3">
        <v>3</v>
      </c>
      <c r="AY113" s="3">
        <v>3</v>
      </c>
      <c r="AZ113" s="3">
        <v>4</v>
      </c>
      <c r="BA113" s="3">
        <v>4</v>
      </c>
      <c r="BB113" s="3">
        <v>3</v>
      </c>
      <c r="BC113" s="3">
        <v>0</v>
      </c>
      <c r="BD113" s="3">
        <v>3</v>
      </c>
      <c r="BE113" s="3">
        <v>3</v>
      </c>
      <c r="BF113" s="3">
        <v>0</v>
      </c>
    </row>
    <row r="114" spans="1:58" ht="15.75" customHeight="1" x14ac:dyDescent="0.25">
      <c r="A114" s="8" t="s">
        <v>322</v>
      </c>
      <c r="C114" s="3">
        <v>11</v>
      </c>
      <c r="D114" s="3">
        <v>11</v>
      </c>
      <c r="F114" s="8" t="s">
        <v>3</v>
      </c>
      <c r="H114" s="4"/>
      <c r="J114" s="8"/>
      <c r="K114" s="8"/>
      <c r="L114" s="3" t="s">
        <v>556</v>
      </c>
      <c r="M114" s="3" t="s">
        <v>763</v>
      </c>
      <c r="N114" s="3">
        <f t="shared" si="9"/>
        <v>100</v>
      </c>
      <c r="O114" s="9">
        <f t="shared" si="10"/>
        <v>83</v>
      </c>
      <c r="P114" s="3">
        <v>7</v>
      </c>
      <c r="Q114" s="3">
        <v>0</v>
      </c>
      <c r="R114" s="3">
        <v>0</v>
      </c>
      <c r="S114" s="3">
        <v>11</v>
      </c>
      <c r="T114" s="3">
        <v>1</v>
      </c>
      <c r="U114" s="3">
        <v>17</v>
      </c>
      <c r="V114" s="3">
        <v>3</v>
      </c>
      <c r="W114" s="3">
        <v>15</v>
      </c>
      <c r="X114" s="3">
        <v>0</v>
      </c>
      <c r="Y114" s="3">
        <v>4</v>
      </c>
      <c r="Z114" s="3">
        <v>0</v>
      </c>
      <c r="AA114" s="3">
        <v>15</v>
      </c>
      <c r="AB114" s="3">
        <v>7</v>
      </c>
      <c r="AC114" s="3">
        <v>3</v>
      </c>
      <c r="AD114" s="21">
        <f t="shared" si="11"/>
        <v>17</v>
      </c>
      <c r="AE114" s="3">
        <v>3</v>
      </c>
      <c r="AF114" s="3">
        <v>3</v>
      </c>
      <c r="AG114" s="3">
        <v>3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4</v>
      </c>
      <c r="AP114" s="3">
        <v>4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</row>
    <row r="115" spans="1:58" ht="15.75" customHeight="1" x14ac:dyDescent="0.25">
      <c r="A115" s="8" t="s">
        <v>352</v>
      </c>
      <c r="C115" s="3">
        <v>11</v>
      </c>
      <c r="D115" s="3">
        <v>11</v>
      </c>
      <c r="F115" s="8" t="s">
        <v>29</v>
      </c>
      <c r="H115" s="4"/>
      <c r="J115" s="8"/>
      <c r="K115" s="8"/>
      <c r="L115" s="3" t="s">
        <v>632</v>
      </c>
      <c r="M115" s="3" t="s">
        <v>763</v>
      </c>
      <c r="N115" s="3">
        <f t="shared" si="9"/>
        <v>97</v>
      </c>
      <c r="O115" s="9">
        <f t="shared" si="10"/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9">
        <f t="shared" si="11"/>
        <v>97</v>
      </c>
      <c r="AE115" s="3">
        <v>3</v>
      </c>
      <c r="AF115" s="3">
        <v>3</v>
      </c>
      <c r="AG115" s="3">
        <v>3</v>
      </c>
      <c r="AH115" s="3">
        <v>0</v>
      </c>
      <c r="AI115" s="3">
        <v>4</v>
      </c>
      <c r="AJ115" s="3">
        <v>2</v>
      </c>
      <c r="AK115" s="3">
        <v>4</v>
      </c>
      <c r="AL115" s="3">
        <v>2</v>
      </c>
      <c r="AM115" s="3">
        <v>2</v>
      </c>
      <c r="AN115" s="3">
        <v>5</v>
      </c>
      <c r="AO115" s="3">
        <v>4</v>
      </c>
      <c r="AP115" s="3">
        <v>4</v>
      </c>
      <c r="AQ115" s="3">
        <v>3</v>
      </c>
      <c r="AR115" s="3">
        <v>4</v>
      </c>
      <c r="AS115" s="3">
        <v>3</v>
      </c>
      <c r="AT115" s="3">
        <v>5</v>
      </c>
      <c r="AU115" s="3">
        <v>3</v>
      </c>
      <c r="AV115" s="3">
        <v>3</v>
      </c>
      <c r="AW115" s="3">
        <v>6</v>
      </c>
      <c r="AX115" s="3">
        <v>3</v>
      </c>
      <c r="AY115" s="3">
        <v>3</v>
      </c>
      <c r="AZ115" s="3">
        <v>4</v>
      </c>
      <c r="BA115" s="3">
        <v>4</v>
      </c>
      <c r="BB115" s="3">
        <v>3</v>
      </c>
      <c r="BC115" s="3">
        <v>5</v>
      </c>
      <c r="BD115" s="3">
        <v>3</v>
      </c>
      <c r="BE115" s="3">
        <v>3</v>
      </c>
      <c r="BF115" s="3">
        <v>6</v>
      </c>
    </row>
    <row r="116" spans="1:58" ht="15.75" customHeight="1" x14ac:dyDescent="0.25">
      <c r="A116" s="8" t="s">
        <v>10</v>
      </c>
      <c r="C116" s="3">
        <v>11</v>
      </c>
      <c r="D116" s="3">
        <v>11</v>
      </c>
      <c r="F116" s="8" t="s">
        <v>9</v>
      </c>
      <c r="H116" s="4"/>
      <c r="J116" s="8"/>
      <c r="K116" s="8"/>
      <c r="L116" s="3" t="s">
        <v>589</v>
      </c>
      <c r="M116" s="3" t="s">
        <v>763</v>
      </c>
      <c r="N116" s="3">
        <f t="shared" si="9"/>
        <v>82</v>
      </c>
      <c r="O116" s="9">
        <f t="shared" si="10"/>
        <v>50</v>
      </c>
      <c r="P116" s="3">
        <v>7</v>
      </c>
      <c r="Q116" s="3">
        <v>1</v>
      </c>
      <c r="R116" s="3">
        <v>10</v>
      </c>
      <c r="S116" s="3">
        <v>11</v>
      </c>
      <c r="T116" s="3">
        <v>1</v>
      </c>
      <c r="U116" s="3">
        <v>17</v>
      </c>
      <c r="V116" s="3">
        <v>3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9">
        <f t="shared" si="11"/>
        <v>32</v>
      </c>
      <c r="AE116" s="3">
        <v>3</v>
      </c>
      <c r="AF116" s="3">
        <v>3</v>
      </c>
      <c r="AG116" s="3">
        <v>0</v>
      </c>
      <c r="AH116" s="3">
        <v>0</v>
      </c>
      <c r="AI116" s="3">
        <v>4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4</v>
      </c>
      <c r="AP116" s="3">
        <v>4</v>
      </c>
      <c r="AQ116" s="3">
        <v>0</v>
      </c>
      <c r="AR116" s="3">
        <v>4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3</v>
      </c>
      <c r="AY116" s="3">
        <v>3</v>
      </c>
      <c r="AZ116" s="3">
        <v>0</v>
      </c>
      <c r="BA116" s="3">
        <v>4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</row>
    <row r="117" spans="1:58" ht="15.75" hidden="1" customHeight="1" x14ac:dyDescent="0.25">
      <c r="A117" s="8" t="s">
        <v>478</v>
      </c>
      <c r="B117" s="8" t="s">
        <v>479</v>
      </c>
      <c r="C117" s="3">
        <v>11</v>
      </c>
      <c r="D117" s="3">
        <v>11</v>
      </c>
      <c r="E117" s="8" t="s">
        <v>466</v>
      </c>
      <c r="F117" s="8" t="s">
        <v>467</v>
      </c>
      <c r="G117" s="8" t="s">
        <v>480</v>
      </c>
      <c r="H117" s="4" t="s">
        <v>481</v>
      </c>
      <c r="I117" s="16" t="s">
        <v>482</v>
      </c>
      <c r="J117" s="8" t="s">
        <v>553</v>
      </c>
      <c r="K117" s="8" t="s">
        <v>554</v>
      </c>
      <c r="L117" s="3" t="s">
        <v>553</v>
      </c>
      <c r="M117" s="3" t="s">
        <v>763</v>
      </c>
      <c r="N117" s="3">
        <f t="shared" si="9"/>
        <v>58</v>
      </c>
      <c r="O117" s="9">
        <f t="shared" si="10"/>
        <v>17</v>
      </c>
      <c r="P117" s="3">
        <v>7</v>
      </c>
      <c r="Q117" s="3">
        <v>0</v>
      </c>
      <c r="R117" s="3">
        <v>10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9">
        <f t="shared" si="11"/>
        <v>41</v>
      </c>
      <c r="AE117" s="3">
        <v>3</v>
      </c>
      <c r="AF117" s="3">
        <v>3</v>
      </c>
      <c r="AG117" s="3">
        <v>3</v>
      </c>
      <c r="AH117" s="3">
        <v>3</v>
      </c>
      <c r="AI117" s="3">
        <v>0</v>
      </c>
      <c r="AJ117" s="3">
        <v>2</v>
      </c>
      <c r="AK117" s="3">
        <v>0</v>
      </c>
      <c r="AL117" s="3">
        <v>0</v>
      </c>
      <c r="AM117" s="3">
        <v>0</v>
      </c>
      <c r="AN117" s="3">
        <v>0</v>
      </c>
      <c r="AO117" s="3">
        <v>4</v>
      </c>
      <c r="AP117" s="3">
        <v>4</v>
      </c>
      <c r="AQ117" s="3">
        <v>3</v>
      </c>
      <c r="AR117" s="3">
        <v>0</v>
      </c>
      <c r="AS117" s="3">
        <v>3</v>
      </c>
      <c r="AT117" s="3">
        <v>0</v>
      </c>
      <c r="AU117" s="3">
        <v>0</v>
      </c>
      <c r="AV117" s="3">
        <v>0</v>
      </c>
      <c r="AW117" s="3">
        <v>0</v>
      </c>
      <c r="AX117" s="3">
        <v>3</v>
      </c>
      <c r="AY117" s="3">
        <v>3</v>
      </c>
      <c r="AZ117" s="3">
        <v>4</v>
      </c>
      <c r="BA117" s="3">
        <v>0</v>
      </c>
      <c r="BB117" s="3">
        <v>3</v>
      </c>
      <c r="BC117" s="3">
        <v>0</v>
      </c>
      <c r="BD117" s="3">
        <v>0</v>
      </c>
      <c r="BE117" s="3">
        <v>0</v>
      </c>
      <c r="BF117" s="3">
        <v>0</v>
      </c>
    </row>
    <row r="118" spans="1:58" ht="15.75" hidden="1" customHeight="1" x14ac:dyDescent="0.25">
      <c r="A118" s="8" t="s">
        <v>483</v>
      </c>
      <c r="B118" s="8" t="s">
        <v>484</v>
      </c>
      <c r="C118" s="3">
        <v>11</v>
      </c>
      <c r="D118" s="3">
        <v>11</v>
      </c>
      <c r="E118" s="8" t="s">
        <v>466</v>
      </c>
      <c r="F118" s="8" t="s">
        <v>467</v>
      </c>
      <c r="G118" s="8" t="s">
        <v>468</v>
      </c>
      <c r="H118" s="4" t="s">
        <v>485</v>
      </c>
      <c r="I118" s="8" t="s">
        <v>486</v>
      </c>
      <c r="J118" s="8" t="s">
        <v>688</v>
      </c>
      <c r="K118" s="8" t="s">
        <v>689</v>
      </c>
      <c r="L118" s="3" t="s">
        <v>688</v>
      </c>
      <c r="M118" s="3" t="s">
        <v>763</v>
      </c>
      <c r="N118" s="3">
        <f t="shared" si="9"/>
        <v>58</v>
      </c>
      <c r="O118" s="9">
        <f t="shared" si="10"/>
        <v>17</v>
      </c>
      <c r="P118" s="3">
        <v>7</v>
      </c>
      <c r="Q118" s="3">
        <v>0</v>
      </c>
      <c r="R118" s="3">
        <v>10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9">
        <f t="shared" si="11"/>
        <v>41</v>
      </c>
      <c r="AE118" s="3">
        <v>3</v>
      </c>
      <c r="AF118" s="3">
        <v>3</v>
      </c>
      <c r="AG118" s="3">
        <v>3</v>
      </c>
      <c r="AH118" s="3">
        <v>3</v>
      </c>
      <c r="AI118" s="3">
        <v>0</v>
      </c>
      <c r="AJ118" s="3">
        <v>2</v>
      </c>
      <c r="AK118" s="3">
        <v>0</v>
      </c>
      <c r="AL118" s="3">
        <v>0</v>
      </c>
      <c r="AM118" s="3">
        <v>0</v>
      </c>
      <c r="AN118" s="3">
        <v>0</v>
      </c>
      <c r="AO118" s="3">
        <v>4</v>
      </c>
      <c r="AP118" s="3">
        <v>4</v>
      </c>
      <c r="AQ118" s="3">
        <v>3</v>
      </c>
      <c r="AR118" s="3">
        <v>0</v>
      </c>
      <c r="AS118" s="3">
        <v>3</v>
      </c>
      <c r="AT118" s="3">
        <v>0</v>
      </c>
      <c r="AU118" s="3">
        <v>0</v>
      </c>
      <c r="AV118" s="3">
        <v>0</v>
      </c>
      <c r="AW118" s="3">
        <v>0</v>
      </c>
      <c r="AX118" s="3">
        <v>3</v>
      </c>
      <c r="AY118" s="3">
        <v>3</v>
      </c>
      <c r="AZ118" s="3">
        <v>4</v>
      </c>
      <c r="BA118" s="3">
        <v>0</v>
      </c>
      <c r="BB118" s="3">
        <v>3</v>
      </c>
      <c r="BC118" s="3">
        <v>0</v>
      </c>
      <c r="BD118" s="3">
        <v>0</v>
      </c>
      <c r="BE118" s="3">
        <v>0</v>
      </c>
      <c r="BF118" s="3">
        <v>0</v>
      </c>
    </row>
    <row r="119" spans="1:58" ht="15.75" customHeight="1" x14ac:dyDescent="0.25">
      <c r="A119" s="8" t="s">
        <v>106</v>
      </c>
      <c r="C119" s="3">
        <v>11</v>
      </c>
      <c r="D119" s="3">
        <v>11</v>
      </c>
      <c r="F119" s="8" t="s">
        <v>12</v>
      </c>
      <c r="H119" s="4"/>
      <c r="J119" s="8"/>
      <c r="K119" s="8"/>
      <c r="L119" s="3" t="s">
        <v>535</v>
      </c>
      <c r="M119" s="3" t="s">
        <v>763</v>
      </c>
      <c r="N119" s="3">
        <f t="shared" si="9"/>
        <v>57</v>
      </c>
      <c r="O119" s="9">
        <f t="shared" si="10"/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9">
        <f t="shared" si="11"/>
        <v>57</v>
      </c>
      <c r="AE119" s="3">
        <v>3</v>
      </c>
      <c r="AF119" s="3">
        <v>3</v>
      </c>
      <c r="AG119" s="3">
        <v>3</v>
      </c>
      <c r="AH119" s="3">
        <v>3</v>
      </c>
      <c r="AI119" s="3">
        <v>0</v>
      </c>
      <c r="AJ119" s="3">
        <v>2</v>
      </c>
      <c r="AK119" s="3">
        <v>0</v>
      </c>
      <c r="AL119" s="3">
        <v>2</v>
      </c>
      <c r="AM119" s="3">
        <v>2</v>
      </c>
      <c r="AN119" s="3">
        <v>0</v>
      </c>
      <c r="AO119" s="3">
        <v>4</v>
      </c>
      <c r="AP119" s="3">
        <v>4</v>
      </c>
      <c r="AQ119" s="3">
        <v>3</v>
      </c>
      <c r="AR119" s="3">
        <v>0</v>
      </c>
      <c r="AS119" s="3">
        <v>3</v>
      </c>
      <c r="AT119" s="3">
        <v>0</v>
      </c>
      <c r="AU119" s="3">
        <v>3</v>
      </c>
      <c r="AV119" s="3">
        <v>3</v>
      </c>
      <c r="AW119" s="3">
        <v>0</v>
      </c>
      <c r="AX119" s="3">
        <v>3</v>
      </c>
      <c r="AY119" s="3">
        <v>3</v>
      </c>
      <c r="AZ119" s="3">
        <v>4</v>
      </c>
      <c r="BA119" s="3">
        <v>0</v>
      </c>
      <c r="BB119" s="3">
        <v>3</v>
      </c>
      <c r="BC119" s="3">
        <v>0</v>
      </c>
      <c r="BD119" s="3">
        <v>3</v>
      </c>
      <c r="BE119" s="3">
        <v>3</v>
      </c>
      <c r="BF119" s="3">
        <v>0</v>
      </c>
    </row>
    <row r="120" spans="1:58" ht="15.75" customHeight="1" x14ac:dyDescent="0.25">
      <c r="A120" s="8" t="s">
        <v>401</v>
      </c>
      <c r="C120" s="3">
        <v>11</v>
      </c>
      <c r="D120" s="3">
        <v>11</v>
      </c>
      <c r="F120" s="8" t="s">
        <v>12</v>
      </c>
      <c r="H120" s="4"/>
      <c r="J120" s="8"/>
      <c r="K120" s="8"/>
      <c r="L120" s="3" t="s">
        <v>620</v>
      </c>
      <c r="M120" s="3" t="s">
        <v>763</v>
      </c>
      <c r="N120" s="3">
        <f t="shared" si="9"/>
        <v>57</v>
      </c>
      <c r="O120" s="9">
        <f t="shared" si="10"/>
        <v>28</v>
      </c>
      <c r="P120" s="3">
        <v>7</v>
      </c>
      <c r="Q120" s="3">
        <v>0</v>
      </c>
      <c r="R120" s="3">
        <v>10</v>
      </c>
      <c r="S120" s="3">
        <v>11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9">
        <f t="shared" si="11"/>
        <v>29</v>
      </c>
      <c r="AE120" s="3">
        <v>3</v>
      </c>
      <c r="AF120" s="3">
        <v>3</v>
      </c>
      <c r="AG120" s="3">
        <v>3</v>
      </c>
      <c r="AH120" s="3">
        <v>3</v>
      </c>
      <c r="AI120" s="3">
        <v>0</v>
      </c>
      <c r="AJ120" s="3">
        <v>0</v>
      </c>
      <c r="AK120" s="3">
        <v>0</v>
      </c>
      <c r="AL120" s="3">
        <v>2</v>
      </c>
      <c r="AM120" s="3">
        <v>0</v>
      </c>
      <c r="AN120" s="3">
        <v>0</v>
      </c>
      <c r="AO120" s="3">
        <v>4</v>
      </c>
      <c r="AP120" s="3">
        <v>4</v>
      </c>
      <c r="AQ120" s="3">
        <v>3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4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</row>
    <row r="121" spans="1:58" ht="15.75" customHeight="1" x14ac:dyDescent="0.25">
      <c r="A121" s="8" t="s">
        <v>402</v>
      </c>
      <c r="C121" s="3">
        <v>11</v>
      </c>
      <c r="D121" s="3">
        <v>11</v>
      </c>
      <c r="F121" s="8" t="s">
        <v>12</v>
      </c>
      <c r="H121" s="4"/>
      <c r="J121" s="8"/>
      <c r="K121" s="8"/>
      <c r="L121" s="3" t="s">
        <v>682</v>
      </c>
      <c r="M121" s="3" t="s">
        <v>763</v>
      </c>
      <c r="N121" s="3">
        <f t="shared" si="9"/>
        <v>57</v>
      </c>
      <c r="O121" s="9">
        <f t="shared" si="10"/>
        <v>28</v>
      </c>
      <c r="P121" s="3">
        <v>7</v>
      </c>
      <c r="Q121" s="3">
        <v>0</v>
      </c>
      <c r="R121" s="3">
        <v>10</v>
      </c>
      <c r="S121" s="3">
        <v>11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9">
        <f t="shared" si="11"/>
        <v>29</v>
      </c>
      <c r="AE121" s="3">
        <v>3</v>
      </c>
      <c r="AF121" s="3">
        <v>3</v>
      </c>
      <c r="AG121" s="3">
        <v>3</v>
      </c>
      <c r="AH121" s="3">
        <v>3</v>
      </c>
      <c r="AI121" s="3">
        <v>0</v>
      </c>
      <c r="AJ121" s="3">
        <v>0</v>
      </c>
      <c r="AK121" s="3">
        <v>0</v>
      </c>
      <c r="AL121" s="3">
        <v>2</v>
      </c>
      <c r="AM121" s="3">
        <v>0</v>
      </c>
      <c r="AN121" s="3">
        <v>0</v>
      </c>
      <c r="AO121" s="3">
        <v>4</v>
      </c>
      <c r="AP121" s="3">
        <v>4</v>
      </c>
      <c r="AQ121" s="3">
        <v>3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4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</row>
    <row r="122" spans="1:58" ht="15.75" customHeight="1" x14ac:dyDescent="0.25">
      <c r="A122" s="8" t="s">
        <v>184</v>
      </c>
      <c r="C122" s="3">
        <v>11</v>
      </c>
      <c r="D122" s="3">
        <v>11</v>
      </c>
      <c r="F122" s="8" t="s">
        <v>7</v>
      </c>
      <c r="H122" s="4"/>
      <c r="J122" s="8"/>
      <c r="K122" s="8"/>
      <c r="L122" s="3" t="s">
        <v>522</v>
      </c>
      <c r="M122" s="3" t="s">
        <v>763</v>
      </c>
      <c r="N122" s="3">
        <f t="shared" si="9"/>
        <v>53</v>
      </c>
      <c r="O122" s="9">
        <f t="shared" si="10"/>
        <v>40</v>
      </c>
      <c r="P122" s="3">
        <v>7</v>
      </c>
      <c r="Q122" s="3">
        <v>1</v>
      </c>
      <c r="R122" s="3">
        <v>0</v>
      </c>
      <c r="S122" s="3">
        <v>11</v>
      </c>
      <c r="T122" s="3">
        <v>1</v>
      </c>
      <c r="U122" s="3">
        <v>17</v>
      </c>
      <c r="V122" s="3">
        <v>3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9">
        <f t="shared" si="11"/>
        <v>13</v>
      </c>
      <c r="AE122" s="3">
        <v>3</v>
      </c>
      <c r="AF122" s="3">
        <v>3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4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3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</row>
    <row r="123" spans="1:58" ht="15.75" customHeight="1" x14ac:dyDescent="0.25">
      <c r="A123" s="8" t="s">
        <v>181</v>
      </c>
      <c r="C123" s="3">
        <v>11</v>
      </c>
      <c r="D123" s="3">
        <v>11</v>
      </c>
      <c r="F123" s="8" t="s">
        <v>12</v>
      </c>
      <c r="H123" s="4"/>
      <c r="J123" s="8"/>
      <c r="K123" s="8"/>
      <c r="L123" s="3" t="s">
        <v>714</v>
      </c>
      <c r="M123" s="3" t="s">
        <v>763</v>
      </c>
      <c r="N123" s="3">
        <f t="shared" si="9"/>
        <v>50</v>
      </c>
      <c r="O123" s="9">
        <f t="shared" si="10"/>
        <v>30</v>
      </c>
      <c r="P123" s="3">
        <v>7</v>
      </c>
      <c r="Q123" s="3">
        <v>1</v>
      </c>
      <c r="R123" s="3">
        <v>10</v>
      </c>
      <c r="S123" s="3">
        <v>11</v>
      </c>
      <c r="T123" s="3">
        <v>1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9">
        <f t="shared" si="11"/>
        <v>20</v>
      </c>
      <c r="AE123" s="3">
        <v>3</v>
      </c>
      <c r="AF123" s="3">
        <v>3</v>
      </c>
      <c r="AG123" s="3">
        <v>0</v>
      </c>
      <c r="AH123" s="3">
        <v>3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4</v>
      </c>
      <c r="AP123" s="3">
        <v>0</v>
      </c>
      <c r="AQ123" s="3">
        <v>3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4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</row>
    <row r="124" spans="1:58" ht="15.75" customHeight="1" x14ac:dyDescent="0.25">
      <c r="A124" s="8" t="s">
        <v>8</v>
      </c>
      <c r="C124" s="3">
        <v>11</v>
      </c>
      <c r="D124" s="3">
        <v>11</v>
      </c>
      <c r="F124" s="8" t="s">
        <v>9</v>
      </c>
      <c r="H124" s="4"/>
      <c r="J124" s="8"/>
      <c r="K124" s="8"/>
      <c r="L124" s="3" t="s">
        <v>576</v>
      </c>
      <c r="M124" s="3" t="s">
        <v>763</v>
      </c>
      <c r="N124" s="3">
        <f t="shared" si="9"/>
        <v>49</v>
      </c>
      <c r="O124" s="9">
        <f t="shared" si="10"/>
        <v>49</v>
      </c>
      <c r="P124" s="3">
        <v>7</v>
      </c>
      <c r="Q124" s="3">
        <v>1</v>
      </c>
      <c r="R124" s="3">
        <v>10</v>
      </c>
      <c r="S124" s="3">
        <v>11</v>
      </c>
      <c r="T124" s="3">
        <v>0</v>
      </c>
      <c r="U124" s="3">
        <v>17</v>
      </c>
      <c r="V124" s="3">
        <v>3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9">
        <f t="shared" si="11"/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</row>
    <row r="125" spans="1:58" ht="15.75" customHeight="1" x14ac:dyDescent="0.25">
      <c r="A125" s="8" t="s">
        <v>83</v>
      </c>
      <c r="C125" s="3">
        <v>11</v>
      </c>
      <c r="D125" s="3">
        <v>11</v>
      </c>
      <c r="F125" s="8" t="s">
        <v>3</v>
      </c>
      <c r="H125" s="4"/>
      <c r="J125" s="8"/>
      <c r="K125" s="8"/>
      <c r="L125" s="3" t="s">
        <v>718</v>
      </c>
      <c r="M125" s="3" t="s">
        <v>763</v>
      </c>
      <c r="N125" s="3">
        <f t="shared" si="9"/>
        <v>48</v>
      </c>
      <c r="O125" s="9">
        <f t="shared" si="10"/>
        <v>7</v>
      </c>
      <c r="P125" s="3">
        <v>7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9">
        <f t="shared" si="11"/>
        <v>41</v>
      </c>
      <c r="AE125" s="3">
        <v>3</v>
      </c>
      <c r="AF125" s="3">
        <v>3</v>
      </c>
      <c r="AG125" s="3">
        <v>3</v>
      </c>
      <c r="AH125" s="3">
        <v>3</v>
      </c>
      <c r="AI125" s="3">
        <v>0</v>
      </c>
      <c r="AJ125" s="3">
        <v>2</v>
      </c>
      <c r="AK125" s="3">
        <v>0</v>
      </c>
      <c r="AL125" s="3">
        <v>0</v>
      </c>
      <c r="AM125" s="3">
        <v>0</v>
      </c>
      <c r="AN125" s="3">
        <v>0</v>
      </c>
      <c r="AO125" s="3">
        <v>4</v>
      </c>
      <c r="AP125" s="3">
        <v>4</v>
      </c>
      <c r="AQ125" s="3">
        <v>3</v>
      </c>
      <c r="AR125" s="3">
        <v>0</v>
      </c>
      <c r="AS125" s="3">
        <v>3</v>
      </c>
      <c r="AT125" s="3">
        <v>0</v>
      </c>
      <c r="AU125" s="3">
        <v>0</v>
      </c>
      <c r="AV125" s="3">
        <v>0</v>
      </c>
      <c r="AW125" s="3">
        <v>0</v>
      </c>
      <c r="AX125" s="3">
        <v>3</v>
      </c>
      <c r="AY125" s="3">
        <v>3</v>
      </c>
      <c r="AZ125" s="3">
        <v>4</v>
      </c>
      <c r="BA125" s="3">
        <v>0</v>
      </c>
      <c r="BB125" s="3">
        <v>3</v>
      </c>
      <c r="BC125" s="3">
        <v>0</v>
      </c>
      <c r="BD125" s="3">
        <v>0</v>
      </c>
      <c r="BE125" s="3">
        <v>0</v>
      </c>
      <c r="BF125" s="3">
        <v>0</v>
      </c>
    </row>
    <row r="126" spans="1:58" ht="15.75" customHeight="1" x14ac:dyDescent="0.25">
      <c r="A126" s="8" t="s">
        <v>90</v>
      </c>
      <c r="C126" s="3">
        <v>11</v>
      </c>
      <c r="D126" s="3">
        <v>11</v>
      </c>
      <c r="F126" s="8" t="s">
        <v>3</v>
      </c>
      <c r="H126" s="4"/>
      <c r="J126" s="8"/>
      <c r="K126" s="8"/>
      <c r="L126" s="3" t="s">
        <v>701</v>
      </c>
      <c r="M126" s="3" t="s">
        <v>763</v>
      </c>
      <c r="N126" s="3">
        <f t="shared" si="9"/>
        <v>45</v>
      </c>
      <c r="O126" s="9">
        <f t="shared" si="10"/>
        <v>7</v>
      </c>
      <c r="P126" s="3">
        <v>7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9">
        <f t="shared" si="11"/>
        <v>38</v>
      </c>
      <c r="AE126" s="3">
        <v>3</v>
      </c>
      <c r="AF126" s="3">
        <v>3</v>
      </c>
      <c r="AG126" s="3">
        <v>3</v>
      </c>
      <c r="AH126" s="3">
        <v>3</v>
      </c>
      <c r="AI126" s="3">
        <v>0</v>
      </c>
      <c r="AJ126" s="3">
        <v>2</v>
      </c>
      <c r="AK126" s="3">
        <v>0</v>
      </c>
      <c r="AL126" s="3">
        <v>0</v>
      </c>
      <c r="AM126" s="3">
        <v>0</v>
      </c>
      <c r="AN126" s="3">
        <v>0</v>
      </c>
      <c r="AO126" s="3">
        <v>4</v>
      </c>
      <c r="AP126" s="3">
        <v>4</v>
      </c>
      <c r="AQ126" s="3">
        <v>3</v>
      </c>
      <c r="AR126" s="3">
        <v>0</v>
      </c>
      <c r="AS126" s="3">
        <v>3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3</v>
      </c>
      <c r="AZ126" s="3">
        <v>4</v>
      </c>
      <c r="BA126" s="3">
        <v>0</v>
      </c>
      <c r="BB126" s="3">
        <v>3</v>
      </c>
      <c r="BC126" s="3">
        <v>0</v>
      </c>
      <c r="BD126" s="3">
        <v>0</v>
      </c>
      <c r="BE126" s="3">
        <v>0</v>
      </c>
      <c r="BF126" s="3">
        <v>0</v>
      </c>
    </row>
    <row r="127" spans="1:58" ht="15.75" customHeight="1" x14ac:dyDescent="0.25">
      <c r="A127" s="8" t="s">
        <v>123</v>
      </c>
      <c r="C127" s="3">
        <v>11</v>
      </c>
      <c r="D127" s="3">
        <v>11</v>
      </c>
      <c r="F127" s="8" t="s">
        <v>57</v>
      </c>
      <c r="H127" s="4"/>
      <c r="J127" s="8"/>
      <c r="K127" s="8"/>
      <c r="L127" s="3" t="s">
        <v>539</v>
      </c>
      <c r="M127" s="3" t="s">
        <v>763</v>
      </c>
      <c r="N127" s="3">
        <f t="shared" si="9"/>
        <v>41</v>
      </c>
      <c r="O127" s="9">
        <f t="shared" si="10"/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9">
        <f t="shared" si="11"/>
        <v>41</v>
      </c>
      <c r="AE127" s="3">
        <v>3</v>
      </c>
      <c r="AF127" s="3">
        <v>3</v>
      </c>
      <c r="AG127" s="3">
        <v>3</v>
      </c>
      <c r="AH127" s="3">
        <v>3</v>
      </c>
      <c r="AI127" s="3">
        <v>0</v>
      </c>
      <c r="AJ127" s="3">
        <v>2</v>
      </c>
      <c r="AK127" s="3">
        <v>0</v>
      </c>
      <c r="AL127" s="3">
        <v>0</v>
      </c>
      <c r="AM127" s="3">
        <v>0</v>
      </c>
      <c r="AN127" s="3">
        <v>0</v>
      </c>
      <c r="AO127" s="3">
        <v>4</v>
      </c>
      <c r="AP127" s="3">
        <v>4</v>
      </c>
      <c r="AQ127" s="3">
        <v>3</v>
      </c>
      <c r="AR127" s="3">
        <v>0</v>
      </c>
      <c r="AS127" s="3">
        <v>3</v>
      </c>
      <c r="AT127" s="3">
        <v>0</v>
      </c>
      <c r="AU127" s="3">
        <v>0</v>
      </c>
      <c r="AV127" s="3">
        <v>0</v>
      </c>
      <c r="AW127" s="3">
        <v>0</v>
      </c>
      <c r="AX127" s="3">
        <v>3</v>
      </c>
      <c r="AY127" s="3">
        <v>3</v>
      </c>
      <c r="AZ127" s="3">
        <v>4</v>
      </c>
      <c r="BA127" s="3">
        <v>0</v>
      </c>
      <c r="BB127" s="3">
        <v>3</v>
      </c>
      <c r="BC127" s="3">
        <v>0</v>
      </c>
      <c r="BD127" s="3">
        <v>0</v>
      </c>
      <c r="BE127" s="3">
        <v>0</v>
      </c>
      <c r="BF127" s="3">
        <v>0</v>
      </c>
    </row>
    <row r="128" spans="1:58" ht="15.75" customHeight="1" x14ac:dyDescent="0.25">
      <c r="A128" s="8" t="s">
        <v>84</v>
      </c>
      <c r="C128" s="3">
        <v>11</v>
      </c>
      <c r="D128" s="3">
        <v>11</v>
      </c>
      <c r="F128" s="8" t="s">
        <v>3</v>
      </c>
      <c r="H128" s="4"/>
      <c r="J128" s="8"/>
      <c r="K128" s="8"/>
      <c r="L128" s="3" t="s">
        <v>619</v>
      </c>
      <c r="M128" s="3" t="s">
        <v>763</v>
      </c>
      <c r="N128" s="3">
        <f t="shared" si="9"/>
        <v>38</v>
      </c>
      <c r="O128" s="9">
        <f t="shared" si="10"/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9">
        <f t="shared" si="11"/>
        <v>38</v>
      </c>
      <c r="AE128" s="3">
        <v>3</v>
      </c>
      <c r="AF128" s="3">
        <v>3</v>
      </c>
      <c r="AG128" s="3">
        <v>3</v>
      </c>
      <c r="AH128" s="3">
        <v>3</v>
      </c>
      <c r="AI128" s="3">
        <v>0</v>
      </c>
      <c r="AJ128" s="3">
        <v>2</v>
      </c>
      <c r="AK128" s="3">
        <v>0</v>
      </c>
      <c r="AL128" s="3">
        <v>0</v>
      </c>
      <c r="AM128" s="3">
        <v>0</v>
      </c>
      <c r="AN128" s="3">
        <v>0</v>
      </c>
      <c r="AO128" s="3">
        <v>4</v>
      </c>
      <c r="AP128" s="3">
        <v>4</v>
      </c>
      <c r="AQ128" s="3">
        <v>3</v>
      </c>
      <c r="AR128" s="3">
        <v>0</v>
      </c>
      <c r="AS128" s="3">
        <v>3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3</v>
      </c>
      <c r="AZ128" s="3">
        <v>4</v>
      </c>
      <c r="BA128" s="3">
        <v>0</v>
      </c>
      <c r="BB128" s="3">
        <v>3</v>
      </c>
      <c r="BC128" s="3">
        <v>0</v>
      </c>
      <c r="BD128" s="3">
        <v>0</v>
      </c>
      <c r="BE128" s="3">
        <v>0</v>
      </c>
      <c r="BF128" s="3">
        <v>0</v>
      </c>
    </row>
    <row r="129" spans="1:58" ht="15.75" customHeight="1" x14ac:dyDescent="0.25">
      <c r="A129" s="8" t="s">
        <v>228</v>
      </c>
      <c r="C129" s="3">
        <v>11</v>
      </c>
      <c r="D129" s="3">
        <v>11</v>
      </c>
      <c r="F129" s="8" t="s">
        <v>128</v>
      </c>
      <c r="H129" s="4"/>
      <c r="J129" s="8"/>
      <c r="K129" s="8"/>
      <c r="L129" s="3" t="s">
        <v>604</v>
      </c>
      <c r="M129" s="3" t="s">
        <v>763</v>
      </c>
      <c r="N129" s="3">
        <f t="shared" si="9"/>
        <v>36</v>
      </c>
      <c r="O129" s="9">
        <f t="shared" si="10"/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9">
        <f t="shared" si="11"/>
        <v>36</v>
      </c>
      <c r="AE129" s="3">
        <v>3</v>
      </c>
      <c r="AF129" s="3">
        <v>3</v>
      </c>
      <c r="AG129" s="3">
        <v>3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4</v>
      </c>
      <c r="AP129" s="3">
        <v>4</v>
      </c>
      <c r="AQ129" s="3">
        <v>3</v>
      </c>
      <c r="AR129" s="3">
        <v>0</v>
      </c>
      <c r="AS129" s="3">
        <v>3</v>
      </c>
      <c r="AT129" s="3">
        <v>0</v>
      </c>
      <c r="AU129" s="3">
        <v>0</v>
      </c>
      <c r="AV129" s="3">
        <v>0</v>
      </c>
      <c r="AW129" s="3">
        <v>0</v>
      </c>
      <c r="AX129" s="3">
        <v>3</v>
      </c>
      <c r="AY129" s="3">
        <v>3</v>
      </c>
      <c r="AZ129" s="3">
        <v>4</v>
      </c>
      <c r="BA129" s="3">
        <v>0</v>
      </c>
      <c r="BB129" s="3">
        <v>3</v>
      </c>
      <c r="BC129" s="3">
        <v>0</v>
      </c>
      <c r="BD129" s="3">
        <v>0</v>
      </c>
      <c r="BE129" s="3">
        <v>0</v>
      </c>
      <c r="BF129" s="3">
        <v>0</v>
      </c>
    </row>
    <row r="130" spans="1:58" ht="15.75" hidden="1" customHeight="1" x14ac:dyDescent="0.25">
      <c r="A130" s="8" t="s">
        <v>471</v>
      </c>
      <c r="B130" s="8" t="s">
        <v>472</v>
      </c>
      <c r="C130" s="3">
        <v>11</v>
      </c>
      <c r="D130" s="3">
        <v>11</v>
      </c>
      <c r="E130" s="8" t="s">
        <v>466</v>
      </c>
      <c r="F130" s="8" t="s">
        <v>467</v>
      </c>
      <c r="G130" s="8" t="s">
        <v>473</v>
      </c>
      <c r="H130" s="4" t="s">
        <v>81</v>
      </c>
      <c r="I130" s="8" t="s">
        <v>474</v>
      </c>
      <c r="J130" s="8" t="s">
        <v>725</v>
      </c>
      <c r="K130" s="8" t="s">
        <v>726</v>
      </c>
      <c r="L130" s="3" t="s">
        <v>725</v>
      </c>
      <c r="M130" s="3" t="s">
        <v>763</v>
      </c>
      <c r="N130" s="3">
        <f t="shared" ref="N130:N156" si="12">SUM(O130,AD130)</f>
        <v>32</v>
      </c>
      <c r="O130" s="9">
        <f t="shared" ref="O130:O156" si="13">SUM(P130:AC130)</f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9">
        <f t="shared" ref="AD130:AD156" si="14">SUM(AE130:BF130)</f>
        <v>32</v>
      </c>
      <c r="AE130" s="3">
        <v>3</v>
      </c>
      <c r="AF130" s="3">
        <v>3</v>
      </c>
      <c r="AG130" s="3">
        <v>0</v>
      </c>
      <c r="AH130" s="3">
        <v>3</v>
      </c>
      <c r="AI130" s="3">
        <v>0</v>
      </c>
      <c r="AJ130" s="3">
        <v>2</v>
      </c>
      <c r="AK130" s="3">
        <v>0</v>
      </c>
      <c r="AL130" s="3">
        <v>0</v>
      </c>
      <c r="AM130" s="3">
        <v>0</v>
      </c>
      <c r="AN130" s="3">
        <v>0</v>
      </c>
      <c r="AO130" s="3">
        <v>4</v>
      </c>
      <c r="AP130" s="3">
        <v>4</v>
      </c>
      <c r="AQ130" s="3">
        <v>3</v>
      </c>
      <c r="AR130" s="3">
        <v>0</v>
      </c>
      <c r="AS130" s="3">
        <v>3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4</v>
      </c>
      <c r="BA130" s="3">
        <v>0</v>
      </c>
      <c r="BB130" s="3">
        <v>3</v>
      </c>
      <c r="BC130" s="3">
        <v>0</v>
      </c>
      <c r="BD130" s="3">
        <v>0</v>
      </c>
      <c r="BE130" s="3">
        <v>0</v>
      </c>
      <c r="BF130" s="3">
        <v>0</v>
      </c>
    </row>
    <row r="131" spans="1:58" ht="15.75" customHeight="1" x14ac:dyDescent="0.25">
      <c r="A131" s="8" t="s">
        <v>284</v>
      </c>
      <c r="C131" s="3">
        <v>11</v>
      </c>
      <c r="D131" s="3">
        <v>11</v>
      </c>
      <c r="F131" s="8" t="s">
        <v>3</v>
      </c>
      <c r="H131" s="4"/>
      <c r="J131" s="8"/>
      <c r="K131" s="8"/>
      <c r="L131" s="3" t="s">
        <v>573</v>
      </c>
      <c r="M131" s="3" t="s">
        <v>763</v>
      </c>
      <c r="N131" s="3">
        <f t="shared" si="12"/>
        <v>27</v>
      </c>
      <c r="O131" s="9">
        <f t="shared" si="13"/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9">
        <f t="shared" si="14"/>
        <v>27</v>
      </c>
      <c r="AE131" s="3">
        <v>3</v>
      </c>
      <c r="AF131" s="3">
        <v>3</v>
      </c>
      <c r="AG131" s="3">
        <v>3</v>
      </c>
      <c r="AH131" s="3">
        <v>3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4</v>
      </c>
      <c r="AP131" s="3">
        <v>4</v>
      </c>
      <c r="AQ131" s="3">
        <v>3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4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</row>
    <row r="132" spans="1:58" ht="15.75" hidden="1" customHeight="1" x14ac:dyDescent="0.25">
      <c r="A132" s="8" t="s">
        <v>487</v>
      </c>
      <c r="B132" s="8" t="s">
        <v>488</v>
      </c>
      <c r="C132" s="3">
        <v>11</v>
      </c>
      <c r="D132" s="3">
        <v>11</v>
      </c>
      <c r="E132" s="8" t="s">
        <v>466</v>
      </c>
      <c r="F132" s="8" t="s">
        <v>467</v>
      </c>
      <c r="G132" s="8" t="s">
        <v>468</v>
      </c>
      <c r="H132" s="4" t="s">
        <v>489</v>
      </c>
      <c r="I132" s="8" t="s">
        <v>490</v>
      </c>
      <c r="J132" s="8" t="s">
        <v>630</v>
      </c>
      <c r="K132" s="8" t="s">
        <v>631</v>
      </c>
      <c r="L132" s="3" t="s">
        <v>630</v>
      </c>
      <c r="M132" s="3" t="s">
        <v>763</v>
      </c>
      <c r="N132" s="3">
        <f t="shared" si="12"/>
        <v>21</v>
      </c>
      <c r="O132" s="9">
        <f t="shared" si="13"/>
        <v>11</v>
      </c>
      <c r="P132" s="3">
        <v>0</v>
      </c>
      <c r="Q132" s="3">
        <v>0</v>
      </c>
      <c r="R132" s="3">
        <v>0</v>
      </c>
      <c r="S132" s="3">
        <v>11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9">
        <f t="shared" si="14"/>
        <v>10</v>
      </c>
      <c r="AE132" s="3">
        <v>3</v>
      </c>
      <c r="AF132" s="3">
        <v>3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4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0</v>
      </c>
    </row>
    <row r="133" spans="1:58" ht="15.75" customHeight="1" x14ac:dyDescent="0.25">
      <c r="A133" s="8" t="s">
        <v>74</v>
      </c>
      <c r="C133" s="3">
        <v>11</v>
      </c>
      <c r="D133" s="3">
        <v>11</v>
      </c>
      <c r="F133" s="8" t="s">
        <v>12</v>
      </c>
      <c r="H133" s="4"/>
      <c r="J133" s="8"/>
      <c r="K133" s="8"/>
      <c r="L133" s="3" t="s">
        <v>655</v>
      </c>
      <c r="M133" s="3" t="s">
        <v>763</v>
      </c>
      <c r="N133" s="3">
        <f t="shared" si="12"/>
        <v>21</v>
      </c>
      <c r="O133" s="9">
        <f t="shared" si="13"/>
        <v>18</v>
      </c>
      <c r="P133" s="3">
        <v>7</v>
      </c>
      <c r="Q133" s="3">
        <v>1</v>
      </c>
      <c r="R133" s="3">
        <v>10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9">
        <f t="shared" si="14"/>
        <v>3</v>
      </c>
      <c r="AE133" s="3">
        <v>3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</row>
    <row r="134" spans="1:58" ht="15.75" customHeight="1" x14ac:dyDescent="0.25">
      <c r="A134" s="8" t="s">
        <v>182</v>
      </c>
      <c r="C134" s="3">
        <v>11</v>
      </c>
      <c r="D134" s="3">
        <v>11</v>
      </c>
      <c r="F134" s="8" t="s">
        <v>7</v>
      </c>
      <c r="H134" s="4"/>
      <c r="J134" s="8"/>
      <c r="K134" s="8"/>
      <c r="L134" s="3" t="s">
        <v>660</v>
      </c>
      <c r="M134" s="3" t="s">
        <v>763</v>
      </c>
      <c r="N134" s="3">
        <f t="shared" si="12"/>
        <v>21</v>
      </c>
      <c r="O134" s="9">
        <f t="shared" si="13"/>
        <v>18</v>
      </c>
      <c r="P134" s="3">
        <v>7</v>
      </c>
      <c r="Q134" s="3">
        <v>0</v>
      </c>
      <c r="R134" s="3">
        <v>0</v>
      </c>
      <c r="S134" s="3">
        <v>11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9">
        <f t="shared" si="14"/>
        <v>3</v>
      </c>
      <c r="AE134" s="3">
        <v>3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</row>
    <row r="135" spans="1:58" ht="15.75" customHeight="1" x14ac:dyDescent="0.25">
      <c r="A135" s="8" t="s">
        <v>73</v>
      </c>
      <c r="C135" s="3">
        <v>11</v>
      </c>
      <c r="D135" s="3">
        <v>11</v>
      </c>
      <c r="F135" s="8" t="s">
        <v>12</v>
      </c>
      <c r="H135" s="4"/>
      <c r="J135" s="8"/>
      <c r="K135" s="8"/>
      <c r="L135" s="3" t="s">
        <v>730</v>
      </c>
      <c r="M135" s="3" t="s">
        <v>763</v>
      </c>
      <c r="N135" s="3">
        <f t="shared" si="12"/>
        <v>21</v>
      </c>
      <c r="O135" s="9">
        <f t="shared" si="13"/>
        <v>18</v>
      </c>
      <c r="P135" s="3">
        <v>7</v>
      </c>
      <c r="Q135" s="3">
        <v>0</v>
      </c>
      <c r="R135" s="3">
        <v>0</v>
      </c>
      <c r="S135" s="3">
        <v>11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9">
        <f t="shared" si="14"/>
        <v>3</v>
      </c>
      <c r="AE135" s="3">
        <v>3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</row>
    <row r="136" spans="1:58" ht="15.75" hidden="1" customHeight="1" x14ac:dyDescent="0.25">
      <c r="A136" s="8" t="s">
        <v>475</v>
      </c>
      <c r="B136" s="8" t="s">
        <v>157</v>
      </c>
      <c r="C136" s="3">
        <v>11</v>
      </c>
      <c r="D136" s="3">
        <v>11</v>
      </c>
      <c r="E136" s="8" t="s">
        <v>466</v>
      </c>
      <c r="F136" s="8" t="s">
        <v>467</v>
      </c>
      <c r="G136" s="8" t="s">
        <v>468</v>
      </c>
      <c r="H136" s="4" t="s">
        <v>476</v>
      </c>
      <c r="I136" s="8" t="s">
        <v>477</v>
      </c>
      <c r="J136" s="8" t="s">
        <v>582</v>
      </c>
      <c r="K136" s="8" t="s">
        <v>583</v>
      </c>
      <c r="L136" s="3" t="s">
        <v>582</v>
      </c>
      <c r="N136" s="3">
        <f t="shared" si="12"/>
        <v>20</v>
      </c>
      <c r="O136" s="9">
        <f t="shared" si="13"/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9">
        <f t="shared" si="14"/>
        <v>20</v>
      </c>
      <c r="AE136" s="3">
        <v>3</v>
      </c>
      <c r="AF136" s="3">
        <v>3</v>
      </c>
      <c r="AG136" s="3">
        <v>0</v>
      </c>
      <c r="AH136" s="3">
        <v>3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4</v>
      </c>
      <c r="AP136" s="3">
        <v>0</v>
      </c>
      <c r="AQ136" s="3">
        <v>3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4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0</v>
      </c>
    </row>
    <row r="137" spans="1:58" ht="15.75" hidden="1" customHeight="1" x14ac:dyDescent="0.25">
      <c r="A137" s="8" t="s">
        <v>464</v>
      </c>
      <c r="B137" s="8" t="s">
        <v>465</v>
      </c>
      <c r="C137" s="3">
        <v>11</v>
      </c>
      <c r="D137" s="3">
        <v>11</v>
      </c>
      <c r="E137" s="8" t="s">
        <v>466</v>
      </c>
      <c r="F137" s="8" t="s">
        <v>467</v>
      </c>
      <c r="G137" s="8" t="s">
        <v>468</v>
      </c>
      <c r="H137" s="4" t="s">
        <v>469</v>
      </c>
      <c r="I137" s="8" t="s">
        <v>470</v>
      </c>
      <c r="J137" s="8" t="s">
        <v>523</v>
      </c>
      <c r="K137" s="8" t="s">
        <v>524</v>
      </c>
      <c r="L137" s="3" t="s">
        <v>523</v>
      </c>
      <c r="N137" s="3">
        <f t="shared" si="12"/>
        <v>17</v>
      </c>
      <c r="O137" s="9">
        <f t="shared" si="13"/>
        <v>7</v>
      </c>
      <c r="P137" s="3">
        <v>7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9">
        <f t="shared" si="14"/>
        <v>10</v>
      </c>
      <c r="AE137" s="3">
        <v>3</v>
      </c>
      <c r="AF137" s="3">
        <v>3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4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</row>
    <row r="138" spans="1:58" ht="15.75" hidden="1" customHeight="1" x14ac:dyDescent="0.25">
      <c r="A138" s="8" t="s">
        <v>220</v>
      </c>
      <c r="B138" s="8" t="s">
        <v>221</v>
      </c>
      <c r="C138" s="3">
        <v>11</v>
      </c>
      <c r="D138" s="3">
        <v>11</v>
      </c>
      <c r="E138" s="8" t="s">
        <v>222</v>
      </c>
      <c r="F138" s="8" t="s">
        <v>3</v>
      </c>
      <c r="G138" s="8" t="s">
        <v>95</v>
      </c>
      <c r="H138" s="4" t="s">
        <v>223</v>
      </c>
      <c r="I138" s="8" t="s">
        <v>224</v>
      </c>
      <c r="J138" s="8" t="s">
        <v>565</v>
      </c>
      <c r="K138" s="8" t="s">
        <v>566</v>
      </c>
      <c r="L138" s="3" t="s">
        <v>565</v>
      </c>
      <c r="N138" s="3">
        <f t="shared" si="12"/>
        <v>14</v>
      </c>
      <c r="O138" s="9">
        <f t="shared" si="13"/>
        <v>7</v>
      </c>
      <c r="P138" s="3">
        <v>7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9">
        <f t="shared" si="14"/>
        <v>7</v>
      </c>
      <c r="AE138" s="3">
        <v>3</v>
      </c>
      <c r="AF138" s="3">
        <v>0</v>
      </c>
      <c r="AG138" s="3">
        <v>0</v>
      </c>
      <c r="AH138" s="3">
        <v>0</v>
      </c>
      <c r="AI138" s="3">
        <v>0</v>
      </c>
      <c r="AJ138" s="3">
        <v>2</v>
      </c>
      <c r="AK138" s="3">
        <v>0</v>
      </c>
      <c r="AL138" s="3">
        <v>2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</row>
    <row r="139" spans="1:58" ht="15.75" hidden="1" customHeight="1" x14ac:dyDescent="0.25">
      <c r="A139" s="8" t="s">
        <v>256</v>
      </c>
      <c r="B139" s="8" t="s">
        <v>257</v>
      </c>
      <c r="C139" s="3">
        <v>11</v>
      </c>
      <c r="D139" s="3">
        <v>11</v>
      </c>
      <c r="E139" s="8" t="s">
        <v>253</v>
      </c>
      <c r="F139" s="8" t="s">
        <v>57</v>
      </c>
      <c r="G139" s="8" t="s">
        <v>258</v>
      </c>
      <c r="H139" s="4" t="s">
        <v>166</v>
      </c>
      <c r="I139" s="8" t="s">
        <v>254</v>
      </c>
      <c r="J139" s="8" t="s">
        <v>625</v>
      </c>
      <c r="K139" s="8" t="s">
        <v>626</v>
      </c>
      <c r="L139" s="3" t="s">
        <v>625</v>
      </c>
      <c r="N139" s="3">
        <f t="shared" si="12"/>
        <v>10</v>
      </c>
      <c r="O139" s="9">
        <f t="shared" si="13"/>
        <v>7</v>
      </c>
      <c r="P139" s="3">
        <v>7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9">
        <f t="shared" si="14"/>
        <v>3</v>
      </c>
      <c r="AE139" s="3">
        <v>3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</row>
    <row r="140" spans="1:58" ht="15.75" hidden="1" customHeight="1" x14ac:dyDescent="0.25">
      <c r="A140" s="8" t="s">
        <v>260</v>
      </c>
      <c r="B140" s="8" t="s">
        <v>261</v>
      </c>
      <c r="C140" s="3">
        <v>11</v>
      </c>
      <c r="D140" s="3">
        <v>11</v>
      </c>
      <c r="E140" s="8" t="s">
        <v>253</v>
      </c>
      <c r="F140" s="8" t="s">
        <v>57</v>
      </c>
      <c r="G140" s="8" t="s">
        <v>258</v>
      </c>
      <c r="H140" s="4" t="s">
        <v>185</v>
      </c>
      <c r="I140" s="8" t="s">
        <v>254</v>
      </c>
      <c r="J140" s="8" t="s">
        <v>615</v>
      </c>
      <c r="K140" s="8" t="s">
        <v>616</v>
      </c>
      <c r="L140" s="3" t="s">
        <v>615</v>
      </c>
      <c r="N140" s="3">
        <f t="shared" si="12"/>
        <v>8</v>
      </c>
      <c r="O140" s="9">
        <f t="shared" si="13"/>
        <v>8</v>
      </c>
      <c r="P140" s="3">
        <v>7</v>
      </c>
      <c r="Q140" s="3">
        <v>1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9">
        <f t="shared" si="14"/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</row>
    <row r="141" spans="1:58" ht="15.75" hidden="1" customHeight="1" x14ac:dyDescent="0.25">
      <c r="A141" s="8" t="s">
        <v>411</v>
      </c>
      <c r="B141" s="8" t="s">
        <v>412</v>
      </c>
      <c r="C141" s="3">
        <v>11</v>
      </c>
      <c r="D141" s="3">
        <v>11</v>
      </c>
      <c r="E141" s="8" t="s">
        <v>403</v>
      </c>
      <c r="F141" s="8" t="s">
        <v>29</v>
      </c>
      <c r="G141" s="8" t="s">
        <v>404</v>
      </c>
      <c r="H141" s="15">
        <v>38432</v>
      </c>
      <c r="I141" s="8" t="s">
        <v>413</v>
      </c>
      <c r="J141" s="8" t="s">
        <v>511</v>
      </c>
      <c r="K141" s="8" t="s">
        <v>512</v>
      </c>
      <c r="L141" s="3" t="s">
        <v>511</v>
      </c>
      <c r="N141" s="3">
        <f t="shared" si="12"/>
        <v>3</v>
      </c>
      <c r="O141" s="9">
        <f t="shared" si="13"/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9">
        <f t="shared" si="14"/>
        <v>3</v>
      </c>
      <c r="AE141" s="3">
        <v>3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</row>
    <row r="142" spans="1:58" ht="15.75" hidden="1" customHeight="1" x14ac:dyDescent="0.25">
      <c r="A142" s="8" t="s">
        <v>306</v>
      </c>
      <c r="B142" s="8" t="s">
        <v>307</v>
      </c>
      <c r="C142" s="3">
        <v>11</v>
      </c>
      <c r="D142" s="3">
        <v>11</v>
      </c>
      <c r="E142" s="8" t="s">
        <v>304</v>
      </c>
      <c r="F142" s="8" t="s">
        <v>60</v>
      </c>
      <c r="G142" s="8" t="s">
        <v>305</v>
      </c>
      <c r="H142" s="4" t="s">
        <v>107</v>
      </c>
      <c r="I142" s="8" t="s">
        <v>308</v>
      </c>
      <c r="J142" s="8" t="s">
        <v>664</v>
      </c>
      <c r="K142" s="8" t="s">
        <v>665</v>
      </c>
      <c r="L142" s="3" t="s">
        <v>664</v>
      </c>
      <c r="N142" s="3">
        <f t="shared" si="12"/>
        <v>3</v>
      </c>
      <c r="O142" s="9">
        <f t="shared" si="13"/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9">
        <f t="shared" si="14"/>
        <v>3</v>
      </c>
      <c r="AE142" s="3">
        <v>3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</row>
    <row r="143" spans="1:58" ht="15.75" hidden="1" customHeight="1" x14ac:dyDescent="0.25">
      <c r="A143" s="8" t="s">
        <v>139</v>
      </c>
      <c r="B143" s="8" t="s">
        <v>140</v>
      </c>
      <c r="C143" s="3">
        <v>11</v>
      </c>
      <c r="D143" s="3">
        <v>11</v>
      </c>
      <c r="E143" s="8" t="s">
        <v>141</v>
      </c>
      <c r="F143" s="8" t="s">
        <v>9</v>
      </c>
      <c r="G143" s="8" t="s">
        <v>142</v>
      </c>
      <c r="H143" s="4" t="s">
        <v>143</v>
      </c>
      <c r="I143" s="8" t="s">
        <v>144</v>
      </c>
      <c r="J143" s="8" t="s">
        <v>670</v>
      </c>
      <c r="K143" s="8" t="s">
        <v>671</v>
      </c>
      <c r="L143" s="3" t="s">
        <v>670</v>
      </c>
      <c r="N143" s="3">
        <f t="shared" si="12"/>
        <v>3</v>
      </c>
      <c r="O143" s="9">
        <f t="shared" si="13"/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9">
        <f t="shared" si="14"/>
        <v>3</v>
      </c>
      <c r="AE143" s="3">
        <v>3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</row>
    <row r="144" spans="1:58" ht="15.75" hidden="1" customHeight="1" x14ac:dyDescent="0.25">
      <c r="A144" s="8" t="s">
        <v>293</v>
      </c>
      <c r="B144" s="8" t="s">
        <v>294</v>
      </c>
      <c r="C144" s="3">
        <v>11</v>
      </c>
      <c r="D144" s="3">
        <v>11</v>
      </c>
      <c r="E144" s="8" t="s">
        <v>14</v>
      </c>
      <c r="F144" s="8" t="s">
        <v>3</v>
      </c>
      <c r="G144" s="8" t="s">
        <v>285</v>
      </c>
      <c r="H144" s="4" t="s">
        <v>295</v>
      </c>
      <c r="I144" s="8" t="s">
        <v>296</v>
      </c>
      <c r="J144" s="8" t="s">
        <v>513</v>
      </c>
      <c r="K144" s="8" t="s">
        <v>514</v>
      </c>
      <c r="L144" s="3" t="s">
        <v>513</v>
      </c>
      <c r="N144" s="3">
        <f t="shared" si="12"/>
        <v>0</v>
      </c>
      <c r="O144" s="9">
        <f t="shared" si="13"/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9">
        <f t="shared" si="14"/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</row>
    <row r="145" spans="1:58" ht="15.75" hidden="1" customHeight="1" x14ac:dyDescent="0.25">
      <c r="A145" s="8" t="s">
        <v>194</v>
      </c>
      <c r="B145" s="8" t="s">
        <v>195</v>
      </c>
      <c r="C145" s="3">
        <v>11</v>
      </c>
      <c r="D145" s="3">
        <v>11</v>
      </c>
      <c r="E145" s="8" t="s">
        <v>196</v>
      </c>
      <c r="F145" s="8" t="s">
        <v>3</v>
      </c>
      <c r="G145" s="8" t="s">
        <v>197</v>
      </c>
      <c r="H145" s="4" t="s">
        <v>198</v>
      </c>
      <c r="I145" s="8" t="s">
        <v>199</v>
      </c>
      <c r="J145" s="8" t="s">
        <v>540</v>
      </c>
      <c r="K145" s="8" t="s">
        <v>541</v>
      </c>
      <c r="L145" s="3" t="s">
        <v>540</v>
      </c>
      <c r="N145" s="3">
        <f t="shared" si="12"/>
        <v>0</v>
      </c>
      <c r="O145" s="9">
        <f t="shared" si="13"/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9">
        <f t="shared" si="14"/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v>0</v>
      </c>
    </row>
    <row r="146" spans="1:58" ht="15.75" hidden="1" customHeight="1" x14ac:dyDescent="0.25">
      <c r="A146" s="8" t="s">
        <v>414</v>
      </c>
      <c r="B146" s="8" t="s">
        <v>23</v>
      </c>
      <c r="C146" s="3">
        <v>11</v>
      </c>
      <c r="D146" s="3">
        <v>11</v>
      </c>
      <c r="E146" s="8" t="s">
        <v>403</v>
      </c>
      <c r="F146" s="8" t="s">
        <v>29</v>
      </c>
      <c r="G146" s="8" t="s">
        <v>404</v>
      </c>
      <c r="H146" s="15">
        <v>38247</v>
      </c>
      <c r="I146" s="8" t="s">
        <v>415</v>
      </c>
      <c r="J146" s="8" t="s">
        <v>568</v>
      </c>
      <c r="K146" s="8" t="s">
        <v>569</v>
      </c>
      <c r="L146" s="3" t="s">
        <v>568</v>
      </c>
      <c r="N146" s="3">
        <f t="shared" si="12"/>
        <v>0</v>
      </c>
      <c r="O146" s="9">
        <f t="shared" si="13"/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9">
        <f t="shared" si="14"/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</row>
    <row r="147" spans="1:58" ht="15.75" hidden="1" customHeight="1" x14ac:dyDescent="0.25">
      <c r="A147" s="8" t="s">
        <v>752</v>
      </c>
      <c r="B147" s="8" t="s">
        <v>753</v>
      </c>
      <c r="C147" s="3">
        <v>11</v>
      </c>
      <c r="D147" s="3">
        <v>11</v>
      </c>
      <c r="E147" s="8" t="s">
        <v>754</v>
      </c>
      <c r="F147" s="8" t="s">
        <v>29</v>
      </c>
      <c r="G147" s="8" t="s">
        <v>755</v>
      </c>
      <c r="H147" s="4" t="s">
        <v>756</v>
      </c>
      <c r="I147" s="8" t="s">
        <v>757</v>
      </c>
      <c r="J147" s="8" t="s">
        <v>606</v>
      </c>
      <c r="K147" s="8" t="s">
        <v>607</v>
      </c>
      <c r="L147" s="3" t="s">
        <v>606</v>
      </c>
      <c r="N147" s="3">
        <f t="shared" si="12"/>
        <v>0</v>
      </c>
      <c r="O147" s="9">
        <f t="shared" si="13"/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9">
        <f t="shared" si="14"/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0</v>
      </c>
    </row>
    <row r="148" spans="1:58" ht="15.75" hidden="1" customHeight="1" x14ac:dyDescent="0.25">
      <c r="A148" s="8" t="s">
        <v>375</v>
      </c>
      <c r="B148" s="8" t="s">
        <v>374</v>
      </c>
      <c r="C148" s="3">
        <v>11</v>
      </c>
      <c r="D148" s="3">
        <v>11</v>
      </c>
      <c r="E148" s="8" t="s">
        <v>338</v>
      </c>
      <c r="F148" s="8" t="s">
        <v>56</v>
      </c>
      <c r="G148" s="8" t="s">
        <v>329</v>
      </c>
      <c r="H148" s="6">
        <v>38374</v>
      </c>
      <c r="I148" s="5" t="s">
        <v>376</v>
      </c>
      <c r="J148" s="8" t="s">
        <v>623</v>
      </c>
      <c r="K148" s="8" t="s">
        <v>624</v>
      </c>
      <c r="L148" s="3" t="s">
        <v>623</v>
      </c>
      <c r="N148" s="3">
        <f t="shared" si="12"/>
        <v>0</v>
      </c>
      <c r="O148" s="9">
        <f t="shared" si="13"/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9">
        <f t="shared" si="14"/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</row>
    <row r="149" spans="1:58" ht="15.75" hidden="1" customHeight="1" x14ac:dyDescent="0.25">
      <c r="A149" s="8" t="s">
        <v>416</v>
      </c>
      <c r="B149" s="8" t="s">
        <v>92</v>
      </c>
      <c r="C149" s="3">
        <v>11</v>
      </c>
      <c r="D149" s="3">
        <v>11</v>
      </c>
      <c r="E149" s="8" t="s">
        <v>403</v>
      </c>
      <c r="F149" s="8" t="s">
        <v>29</v>
      </c>
      <c r="G149" s="8" t="s">
        <v>404</v>
      </c>
      <c r="H149" s="15">
        <v>38447</v>
      </c>
      <c r="I149" s="8" t="s">
        <v>417</v>
      </c>
      <c r="J149" s="8" t="s">
        <v>643</v>
      </c>
      <c r="K149" s="8" t="s">
        <v>644</v>
      </c>
      <c r="L149" s="3" t="s">
        <v>643</v>
      </c>
      <c r="N149" s="3">
        <f t="shared" si="12"/>
        <v>0</v>
      </c>
      <c r="O149" s="9">
        <f t="shared" si="13"/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9">
        <f t="shared" si="14"/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</row>
    <row r="150" spans="1:58" ht="15.75" hidden="1" customHeight="1" x14ac:dyDescent="0.25">
      <c r="A150" s="8" t="s">
        <v>49</v>
      </c>
      <c r="B150" s="8" t="s">
        <v>50</v>
      </c>
      <c r="C150" s="3">
        <v>11</v>
      </c>
      <c r="D150" s="3">
        <v>11</v>
      </c>
      <c r="E150" s="8" t="s">
        <v>51</v>
      </c>
      <c r="F150" s="8" t="s">
        <v>9</v>
      </c>
      <c r="G150" s="8" t="s">
        <v>52</v>
      </c>
      <c r="H150" s="4" t="s">
        <v>53</v>
      </c>
      <c r="I150" s="8" t="s">
        <v>54</v>
      </c>
      <c r="J150" s="8" t="s">
        <v>658</v>
      </c>
      <c r="K150" s="8" t="s">
        <v>659</v>
      </c>
      <c r="L150" s="3" t="s">
        <v>658</v>
      </c>
      <c r="N150" s="3">
        <f t="shared" si="12"/>
        <v>0</v>
      </c>
      <c r="O150" s="9">
        <f t="shared" si="13"/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9">
        <f t="shared" si="14"/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</row>
    <row r="151" spans="1:58" ht="15.75" hidden="1" customHeight="1" x14ac:dyDescent="0.25">
      <c r="A151" s="8" t="s">
        <v>418</v>
      </c>
      <c r="B151" s="8" t="s">
        <v>419</v>
      </c>
      <c r="C151" s="3">
        <v>11</v>
      </c>
      <c r="D151" s="3">
        <v>11</v>
      </c>
      <c r="E151" s="8" t="s">
        <v>403</v>
      </c>
      <c r="F151" s="8" t="s">
        <v>29</v>
      </c>
      <c r="G151" s="8" t="s">
        <v>404</v>
      </c>
      <c r="H151" s="15">
        <v>38590</v>
      </c>
      <c r="I151" s="8" t="s">
        <v>420</v>
      </c>
      <c r="J151" s="8" t="s">
        <v>699</v>
      </c>
      <c r="K151" s="8" t="s">
        <v>700</v>
      </c>
      <c r="L151" s="3" t="s">
        <v>699</v>
      </c>
      <c r="N151" s="3">
        <f t="shared" si="12"/>
        <v>0</v>
      </c>
      <c r="O151" s="9">
        <f t="shared" si="13"/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9">
        <f t="shared" si="14"/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</row>
    <row r="152" spans="1:58" ht="15.75" hidden="1" customHeight="1" x14ac:dyDescent="0.25">
      <c r="A152" s="8" t="s">
        <v>310</v>
      </c>
      <c r="B152" s="8" t="s">
        <v>311</v>
      </c>
      <c r="C152" s="3">
        <v>11</v>
      </c>
      <c r="D152" s="3">
        <v>11</v>
      </c>
      <c r="E152" s="8" t="s">
        <v>14</v>
      </c>
      <c r="F152" s="8" t="s">
        <v>3</v>
      </c>
      <c r="G152" s="8" t="s">
        <v>285</v>
      </c>
      <c r="H152" s="4" t="s">
        <v>312</v>
      </c>
      <c r="I152" s="8" t="s">
        <v>313</v>
      </c>
      <c r="J152" s="8" t="s">
        <v>710</v>
      </c>
      <c r="K152" s="8" t="s">
        <v>711</v>
      </c>
      <c r="L152" s="3" t="s">
        <v>710</v>
      </c>
      <c r="N152" s="3">
        <f t="shared" si="12"/>
        <v>0</v>
      </c>
      <c r="O152" s="9">
        <f t="shared" si="13"/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9">
        <f t="shared" si="14"/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</row>
    <row r="153" spans="1:58" ht="15.75" hidden="1" customHeight="1" x14ac:dyDescent="0.25">
      <c r="A153" s="8" t="s">
        <v>68</v>
      </c>
      <c r="B153" s="8" t="s">
        <v>69</v>
      </c>
      <c r="C153" s="3">
        <v>11</v>
      </c>
      <c r="D153" s="3">
        <v>11</v>
      </c>
      <c r="E153" s="8" t="s">
        <v>62</v>
      </c>
      <c r="F153" s="8" t="s">
        <v>56</v>
      </c>
      <c r="G153" s="8" t="s">
        <v>63</v>
      </c>
      <c r="H153" s="4" t="s">
        <v>70</v>
      </c>
      <c r="I153" s="8" t="s">
        <v>71</v>
      </c>
      <c r="J153" s="8" t="s">
        <v>731</v>
      </c>
      <c r="K153" s="8" t="s">
        <v>732</v>
      </c>
      <c r="L153" s="3" t="s">
        <v>731</v>
      </c>
      <c r="N153" s="3">
        <f t="shared" si="12"/>
        <v>0</v>
      </c>
      <c r="O153" s="9">
        <f t="shared" si="13"/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9">
        <f t="shared" si="14"/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</row>
    <row r="154" spans="1:58" ht="15.75" hidden="1" customHeight="1" x14ac:dyDescent="0.25">
      <c r="A154" s="8" t="s">
        <v>289</v>
      </c>
      <c r="B154" s="8" t="s">
        <v>290</v>
      </c>
      <c r="C154" s="3">
        <v>11</v>
      </c>
      <c r="D154" s="3">
        <v>11</v>
      </c>
      <c r="E154" s="8" t="s">
        <v>282</v>
      </c>
      <c r="F154" s="8" t="s">
        <v>57</v>
      </c>
      <c r="G154" s="8" t="s">
        <v>283</v>
      </c>
      <c r="H154" s="4" t="s">
        <v>291</v>
      </c>
      <c r="I154" s="8" t="s">
        <v>292</v>
      </c>
      <c r="J154" s="8" t="s">
        <v>734</v>
      </c>
      <c r="K154" s="8" t="s">
        <v>735</v>
      </c>
      <c r="L154" s="3" t="s">
        <v>734</v>
      </c>
      <c r="N154" s="3">
        <f t="shared" si="12"/>
        <v>0</v>
      </c>
      <c r="O154" s="9">
        <f t="shared" si="13"/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9">
        <f t="shared" si="14"/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</row>
    <row r="155" spans="1:58" ht="15.75" hidden="1" customHeight="1" x14ac:dyDescent="0.25">
      <c r="A155" s="8" t="s">
        <v>248</v>
      </c>
      <c r="B155" s="8" t="s">
        <v>249</v>
      </c>
      <c r="C155" s="3">
        <v>11</v>
      </c>
      <c r="D155" s="3">
        <v>11</v>
      </c>
      <c r="E155" s="8" t="s">
        <v>250</v>
      </c>
      <c r="F155" s="8" t="s">
        <v>56</v>
      </c>
      <c r="G155" s="8" t="s">
        <v>219</v>
      </c>
      <c r="H155" s="4" t="s">
        <v>251</v>
      </c>
      <c r="I155" s="8" t="s">
        <v>252</v>
      </c>
      <c r="J155" s="8" t="s">
        <v>736</v>
      </c>
      <c r="K155" s="8" t="s">
        <v>737</v>
      </c>
      <c r="L155" s="3" t="s">
        <v>736</v>
      </c>
      <c r="N155" s="3">
        <f t="shared" si="12"/>
        <v>0</v>
      </c>
      <c r="O155" s="9">
        <f t="shared" si="13"/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9">
        <f t="shared" si="14"/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</row>
    <row r="156" spans="1:58" ht="15.75" hidden="1" customHeight="1" x14ac:dyDescent="0.25">
      <c r="A156" s="8" t="s">
        <v>201</v>
      </c>
      <c r="B156" s="8" t="s">
        <v>202</v>
      </c>
      <c r="C156" s="3">
        <v>11</v>
      </c>
      <c r="D156" s="3">
        <v>11</v>
      </c>
      <c r="E156" s="8" t="s">
        <v>203</v>
      </c>
      <c r="F156" s="8" t="s">
        <v>7</v>
      </c>
      <c r="G156" s="8" t="s">
        <v>204</v>
      </c>
      <c r="H156" s="4" t="s">
        <v>205</v>
      </c>
      <c r="I156" s="8" t="s">
        <v>206</v>
      </c>
      <c r="J156" s="8" t="s">
        <v>740</v>
      </c>
      <c r="K156" s="8" t="s">
        <v>741</v>
      </c>
      <c r="L156" s="3" t="s">
        <v>740</v>
      </c>
      <c r="N156" s="3">
        <f t="shared" si="12"/>
        <v>0</v>
      </c>
      <c r="O156" s="9">
        <f t="shared" si="13"/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9">
        <f t="shared" si="14"/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</row>
  </sheetData>
  <autoFilter ref="A1:AMB156">
    <filterColumn colId="5">
      <filters>
        <filter val="Голосіївського"/>
        <filter val="Дарницького"/>
        <filter val="Деснянського"/>
        <filter val="Дніпровського"/>
        <filter val="Оболонського"/>
        <filter val="Печерського"/>
        <filter val="Подільського"/>
        <filter val="Солом'янського"/>
        <filter val="Шевченківського"/>
      </filters>
    </filterColumn>
    <filterColumn colId="12">
      <customFilters>
        <customFilter operator="notEqual" val=" "/>
      </customFilters>
    </filterColumn>
  </autoFilter>
  <sortState ref="A2:AMC156">
    <sortCondition ref="D2:D156"/>
    <sortCondition descending="1" ref="N2:N156"/>
  </sortState>
  <hyperlinks>
    <hyperlink ref="I148" r:id="rId1"/>
    <hyperlink ref="I49" r:id="rId2" display="mailto:fresserslegend@gmail.com"/>
    <hyperlink ref="I48" r:id="rId3"/>
    <hyperlink ref="I58" r:id="rId4"/>
    <hyperlink ref="I85" r:id="rId5"/>
    <hyperlink ref="I95" r:id="rId6"/>
    <hyperlink ref="I104" r:id="rId7"/>
    <hyperlink ref="I47" r:id="rId8" display="mailto:agata140407@gmail.com"/>
    <hyperlink ref="I117" r:id="rId9" display="mailto:dem.volodymyrrr@gmail.com"/>
    <hyperlink ref="I96" r:id="rId10" display="mailto:timofei.bogomaz@gmail.com"/>
    <hyperlink ref="I97" r:id="rId11"/>
    <hyperlink ref="I99" r:id="rId12" display="mailto:svitlanagutsal@gmail.com"/>
    <hyperlink ref="I100" r:id="rId13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4"/>
  <headerFooter>
    <oddHeader>&amp;C&amp;"Times New Roman,Обычный"&amp;12&amp;A</oddHeader>
    <oddFooter>&amp;C&amp;"Times New Roman,Обычный"&amp;12Сторінка &amp;P</oddFooter>
  </headerFooter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D416"/>
  <sheetViews>
    <sheetView workbookViewId="0"/>
  </sheetViews>
  <sheetFormatPr defaultRowHeight="15.75" x14ac:dyDescent="0.25"/>
  <cols>
    <col min="1" max="1" width="17.42578125" style="31" customWidth="1"/>
    <col min="2" max="2" width="25.5703125" style="31" hidden="1" customWidth="1"/>
    <col min="3" max="3" width="3.5703125" style="26" customWidth="1"/>
    <col min="4" max="4" width="3.140625" style="26" customWidth="1"/>
    <col min="5" max="5" width="100.5703125" style="31" hidden="1" customWidth="1"/>
    <col min="6" max="6" width="17.28515625" style="31" hidden="1" customWidth="1"/>
    <col min="7" max="7" width="30.42578125" style="31" hidden="1" customWidth="1"/>
    <col min="8" max="8" width="12.7109375" style="26" hidden="1" customWidth="1"/>
    <col min="9" max="9" width="35.7109375" style="31" hidden="1" customWidth="1"/>
    <col min="10" max="10" width="6" style="26" customWidth="1"/>
    <col min="11" max="11" width="10.28515625" style="26" hidden="1" customWidth="1"/>
    <col min="12" max="12" width="6.140625" style="26" customWidth="1"/>
    <col min="13" max="13" width="4.140625" style="26" customWidth="1"/>
    <col min="14" max="14" width="10.42578125" style="26" customWidth="1"/>
    <col min="15" max="15" width="5" style="32" customWidth="1"/>
    <col min="16" max="16" width="9.5703125" style="66" hidden="1" customWidth="1"/>
    <col min="17" max="30" width="3.28515625" style="66" hidden="1" customWidth="1"/>
    <col min="31" max="31" width="10.140625" style="67" hidden="1" customWidth="1"/>
    <col min="32" max="59" width="3.28515625" style="67" hidden="1" customWidth="1"/>
    <col min="60" max="61" width="4.42578125" style="26" customWidth="1"/>
    <col min="62" max="62" width="4.5703125" style="32" customWidth="1"/>
    <col min="63" max="63" width="5.42578125" style="69" customWidth="1"/>
    <col min="64" max="70" width="5.7109375" style="67" customWidth="1"/>
    <col min="71" max="75" width="5.5703125" style="67" customWidth="1"/>
    <col min="76" max="76" width="6.85546875" style="67" customWidth="1"/>
    <col min="77" max="78" width="9.140625" style="67"/>
    <col min="79" max="80" width="5.140625" style="67" customWidth="1"/>
    <col min="81" max="83" width="9.140625" style="67"/>
    <col min="84" max="84" width="6.28515625" style="67" customWidth="1"/>
    <col min="85" max="85" width="4" style="67" customWidth="1"/>
    <col min="86" max="86" width="7.28515625" style="67" customWidth="1"/>
    <col min="87" max="87" width="6.85546875" style="67" customWidth="1"/>
    <col min="88" max="88" width="7.7109375" style="67" customWidth="1"/>
    <col min="89" max="89" width="3.7109375" style="67" customWidth="1"/>
    <col min="90" max="90" width="8" style="67" customWidth="1"/>
    <col min="91" max="95" width="4" style="67" customWidth="1"/>
    <col min="96" max="96" width="13.5703125" style="70" customWidth="1"/>
    <col min="97" max="97" width="5" style="71" customWidth="1"/>
    <col min="98" max="98" width="4.28515625" style="72" customWidth="1"/>
    <col min="99" max="99" width="4.28515625" style="73" customWidth="1"/>
    <col min="100" max="101" width="9.140625" style="73"/>
    <col min="102" max="102" width="6.42578125" style="73" customWidth="1"/>
    <col min="103" max="121" width="4" style="73" customWidth="1"/>
    <col min="122" max="122" width="13" style="72" customWidth="1"/>
    <col min="123" max="123" width="6" style="74" customWidth="1"/>
    <col min="124" max="148" width="3.5703125" style="37" customWidth="1"/>
    <col min="149" max="149" width="13" style="37" customWidth="1"/>
    <col min="150" max="150" width="9.140625" style="75"/>
    <col min="151" max="213" width="3.7109375" style="76" customWidth="1"/>
    <col min="214" max="214" width="12.7109375" style="77" customWidth="1"/>
    <col min="215" max="16384" width="9.140625" style="31"/>
  </cols>
  <sheetData>
    <row r="1" spans="1:1018" s="34" customFormat="1" ht="377.25" customHeight="1" x14ac:dyDescent="0.2">
      <c r="A1" s="34" t="s">
        <v>361</v>
      </c>
      <c r="C1" s="39" t="s">
        <v>362</v>
      </c>
      <c r="D1" s="39" t="s">
        <v>363</v>
      </c>
      <c r="H1" s="33"/>
      <c r="J1" s="40" t="s">
        <v>769</v>
      </c>
      <c r="K1" s="40"/>
      <c r="L1" s="40" t="s">
        <v>765</v>
      </c>
      <c r="M1" s="40" t="s">
        <v>764</v>
      </c>
      <c r="N1" s="33" t="s">
        <v>767</v>
      </c>
      <c r="O1" s="45" t="s">
        <v>903</v>
      </c>
      <c r="P1" s="41" t="s">
        <v>758</v>
      </c>
      <c r="Q1" s="42" t="s">
        <v>435</v>
      </c>
      <c r="R1" s="42" t="s">
        <v>436</v>
      </c>
      <c r="S1" s="42" t="s">
        <v>437</v>
      </c>
      <c r="T1" s="42" t="s">
        <v>438</v>
      </c>
      <c r="U1" s="42" t="s">
        <v>439</v>
      </c>
      <c r="V1" s="42" t="s">
        <v>440</v>
      </c>
      <c r="W1" s="42" t="s">
        <v>441</v>
      </c>
      <c r="X1" s="42" t="s">
        <v>442</v>
      </c>
      <c r="Y1" s="42" t="s">
        <v>443</v>
      </c>
      <c r="Z1" s="42" t="s">
        <v>444</v>
      </c>
      <c r="AA1" s="42" t="s">
        <v>445</v>
      </c>
      <c r="AB1" s="42" t="s">
        <v>446</v>
      </c>
      <c r="AC1" s="42" t="s">
        <v>447</v>
      </c>
      <c r="AD1" s="42" t="s">
        <v>448</v>
      </c>
      <c r="AE1" s="43" t="s">
        <v>759</v>
      </c>
      <c r="AF1" s="44" t="s">
        <v>435</v>
      </c>
      <c r="AG1" s="44" t="s">
        <v>436</v>
      </c>
      <c r="AH1" s="44" t="s">
        <v>437</v>
      </c>
      <c r="AI1" s="44" t="s">
        <v>438</v>
      </c>
      <c r="AJ1" s="44" t="s">
        <v>439</v>
      </c>
      <c r="AK1" s="44" t="s">
        <v>440</v>
      </c>
      <c r="AL1" s="44" t="s">
        <v>441</v>
      </c>
      <c r="AM1" s="44" t="s">
        <v>442</v>
      </c>
      <c r="AN1" s="44" t="s">
        <v>443</v>
      </c>
      <c r="AO1" s="44" t="s">
        <v>444</v>
      </c>
      <c r="AP1" s="44" t="s">
        <v>445</v>
      </c>
      <c r="AQ1" s="44" t="s">
        <v>446</v>
      </c>
      <c r="AR1" s="44" t="s">
        <v>447</v>
      </c>
      <c r="AS1" s="44" t="s">
        <v>448</v>
      </c>
      <c r="AT1" s="44" t="s">
        <v>449</v>
      </c>
      <c r="AU1" s="44" t="s">
        <v>450</v>
      </c>
      <c r="AV1" s="44" t="s">
        <v>451</v>
      </c>
      <c r="AW1" s="44" t="s">
        <v>452</v>
      </c>
      <c r="AX1" s="44" t="s">
        <v>453</v>
      </c>
      <c r="AY1" s="44" t="s">
        <v>454</v>
      </c>
      <c r="AZ1" s="44" t="s">
        <v>455</v>
      </c>
      <c r="BA1" s="44" t="s">
        <v>456</v>
      </c>
      <c r="BB1" s="44" t="s">
        <v>457</v>
      </c>
      <c r="BC1" s="44" t="s">
        <v>458</v>
      </c>
      <c r="BD1" s="44" t="s">
        <v>459</v>
      </c>
      <c r="BE1" s="44" t="s">
        <v>460</v>
      </c>
      <c r="BF1" s="44" t="s">
        <v>461</v>
      </c>
      <c r="BG1" s="44" t="s">
        <v>462</v>
      </c>
      <c r="BH1" s="40" t="s">
        <v>768</v>
      </c>
      <c r="BI1" s="79" t="s">
        <v>900</v>
      </c>
      <c r="BJ1" s="79" t="s">
        <v>901</v>
      </c>
      <c r="BK1" s="80" t="s">
        <v>902</v>
      </c>
      <c r="BL1" s="46" t="s">
        <v>770</v>
      </c>
      <c r="BM1" s="46" t="s">
        <v>771</v>
      </c>
      <c r="BN1" s="46" t="s">
        <v>772</v>
      </c>
      <c r="BO1" s="46" t="s">
        <v>773</v>
      </c>
      <c r="BP1" s="46" t="s">
        <v>774</v>
      </c>
      <c r="BQ1" s="46" t="s">
        <v>775</v>
      </c>
      <c r="BR1" s="46" t="s">
        <v>776</v>
      </c>
      <c r="BS1" s="46" t="s">
        <v>777</v>
      </c>
      <c r="BT1" s="46" t="s">
        <v>778</v>
      </c>
      <c r="BU1" s="46" t="s">
        <v>779</v>
      </c>
      <c r="BV1" s="46" t="s">
        <v>780</v>
      </c>
      <c r="BW1" s="46" t="s">
        <v>781</v>
      </c>
      <c r="BX1" s="46" t="s">
        <v>782</v>
      </c>
      <c r="BY1" s="46" t="s">
        <v>783</v>
      </c>
      <c r="BZ1" s="46" t="s">
        <v>784</v>
      </c>
      <c r="CA1" s="46" t="s">
        <v>785</v>
      </c>
      <c r="CB1" s="46" t="s">
        <v>786</v>
      </c>
      <c r="CC1" s="46" t="s">
        <v>787</v>
      </c>
      <c r="CD1" s="46" t="s">
        <v>788</v>
      </c>
      <c r="CE1" s="46" t="s">
        <v>789</v>
      </c>
      <c r="CF1" s="46" t="s">
        <v>790</v>
      </c>
      <c r="CG1" s="46" t="s">
        <v>791</v>
      </c>
      <c r="CH1" s="46" t="s">
        <v>792</v>
      </c>
      <c r="CI1" s="46" t="s">
        <v>793</v>
      </c>
      <c r="CJ1" s="46" t="s">
        <v>794</v>
      </c>
      <c r="CK1" s="46" t="s">
        <v>795</v>
      </c>
      <c r="CL1" s="46" t="s">
        <v>796</v>
      </c>
      <c r="CM1" s="46" t="s">
        <v>797</v>
      </c>
      <c r="CN1" s="46" t="s">
        <v>798</v>
      </c>
      <c r="CO1" s="46" t="s">
        <v>799</v>
      </c>
      <c r="CP1" s="46" t="s">
        <v>800</v>
      </c>
      <c r="CQ1" s="46" t="s">
        <v>801</v>
      </c>
      <c r="CR1" s="81" t="s">
        <v>802</v>
      </c>
      <c r="CS1" s="47" t="s">
        <v>803</v>
      </c>
      <c r="CT1" s="48" t="s">
        <v>804</v>
      </c>
      <c r="CU1" s="50" t="s">
        <v>805</v>
      </c>
      <c r="CV1" s="50" t="s">
        <v>806</v>
      </c>
      <c r="CW1" s="50" t="s">
        <v>807</v>
      </c>
      <c r="CX1" s="50" t="s">
        <v>808</v>
      </c>
      <c r="CY1" s="49" t="s">
        <v>809</v>
      </c>
      <c r="CZ1" s="49" t="s">
        <v>810</v>
      </c>
      <c r="DA1" s="49" t="s">
        <v>811</v>
      </c>
      <c r="DB1" s="49" t="s">
        <v>812</v>
      </c>
      <c r="DC1" s="49" t="s">
        <v>813</v>
      </c>
      <c r="DD1" s="49" t="s">
        <v>814</v>
      </c>
      <c r="DE1" s="49" t="s">
        <v>815</v>
      </c>
      <c r="DF1" s="49" t="s">
        <v>816</v>
      </c>
      <c r="DG1" s="49" t="s">
        <v>817</v>
      </c>
      <c r="DH1" s="49" t="s">
        <v>818</v>
      </c>
      <c r="DI1" s="49" t="s">
        <v>819</v>
      </c>
      <c r="DJ1" s="49" t="s">
        <v>810</v>
      </c>
      <c r="DK1" s="49" t="s">
        <v>820</v>
      </c>
      <c r="DL1" s="49" t="s">
        <v>821</v>
      </c>
      <c r="DM1" s="49" t="s">
        <v>822</v>
      </c>
      <c r="DN1" s="49" t="s">
        <v>823</v>
      </c>
      <c r="DO1" s="49" t="s">
        <v>824</v>
      </c>
      <c r="DP1" s="49" t="s">
        <v>825</v>
      </c>
      <c r="DQ1" s="49" t="s">
        <v>826</v>
      </c>
      <c r="DR1" s="50" t="s">
        <v>827</v>
      </c>
      <c r="DS1" s="51" t="s">
        <v>828</v>
      </c>
      <c r="DT1" s="82" t="s">
        <v>829</v>
      </c>
      <c r="DU1" s="52" t="s">
        <v>830</v>
      </c>
      <c r="DV1" s="52" t="s">
        <v>831</v>
      </c>
      <c r="DW1" s="52" t="s">
        <v>832</v>
      </c>
      <c r="DX1" s="52" t="s">
        <v>833</v>
      </c>
      <c r="DY1" s="52" t="s">
        <v>834</v>
      </c>
      <c r="DZ1" s="52" t="s">
        <v>835</v>
      </c>
      <c r="EA1" s="52" t="s">
        <v>836</v>
      </c>
      <c r="EB1" s="52" t="s">
        <v>837</v>
      </c>
      <c r="EC1" s="52" t="s">
        <v>838</v>
      </c>
      <c r="ED1" s="52" t="s">
        <v>839</v>
      </c>
      <c r="EE1" s="52" t="s">
        <v>840</v>
      </c>
      <c r="EF1" s="82" t="s">
        <v>841</v>
      </c>
      <c r="EG1" s="52" t="s">
        <v>842</v>
      </c>
      <c r="EH1" s="52" t="s">
        <v>843</v>
      </c>
      <c r="EI1" s="52" t="s">
        <v>844</v>
      </c>
      <c r="EJ1" s="52" t="s">
        <v>845</v>
      </c>
      <c r="EK1" s="52" t="s">
        <v>846</v>
      </c>
      <c r="EL1" s="52" t="s">
        <v>847</v>
      </c>
      <c r="EM1" s="52" t="s">
        <v>848</v>
      </c>
      <c r="EN1" s="52" t="s">
        <v>849</v>
      </c>
      <c r="EO1" s="52" t="s">
        <v>850</v>
      </c>
      <c r="EP1" s="52" t="s">
        <v>851</v>
      </c>
      <c r="EQ1" s="52" t="s">
        <v>852</v>
      </c>
      <c r="ER1" s="52" t="s">
        <v>853</v>
      </c>
      <c r="ES1" s="52" t="s">
        <v>854</v>
      </c>
      <c r="ET1" s="53" t="s">
        <v>855</v>
      </c>
      <c r="EU1" s="54" t="s">
        <v>435</v>
      </c>
      <c r="EV1" s="54" t="s">
        <v>436</v>
      </c>
      <c r="EW1" s="54" t="s">
        <v>437</v>
      </c>
      <c r="EX1" s="54" t="s">
        <v>438</v>
      </c>
      <c r="EY1" s="54" t="s">
        <v>439</v>
      </c>
      <c r="EZ1" s="54" t="s">
        <v>440</v>
      </c>
      <c r="FA1" s="54" t="s">
        <v>441</v>
      </c>
      <c r="FB1" s="54" t="s">
        <v>442</v>
      </c>
      <c r="FC1" s="54" t="s">
        <v>443</v>
      </c>
      <c r="FD1" s="54" t="s">
        <v>444</v>
      </c>
      <c r="FE1" s="54" t="s">
        <v>445</v>
      </c>
      <c r="FF1" s="54" t="s">
        <v>446</v>
      </c>
      <c r="FG1" s="54" t="s">
        <v>447</v>
      </c>
      <c r="FH1" s="54" t="s">
        <v>448</v>
      </c>
      <c r="FI1" s="54" t="s">
        <v>449</v>
      </c>
      <c r="FJ1" s="54" t="s">
        <v>450</v>
      </c>
      <c r="FK1" s="54" t="s">
        <v>451</v>
      </c>
      <c r="FL1" s="54" t="s">
        <v>452</v>
      </c>
      <c r="FM1" s="54" t="s">
        <v>453</v>
      </c>
      <c r="FN1" s="54" t="s">
        <v>454</v>
      </c>
      <c r="FO1" s="54" t="s">
        <v>455</v>
      </c>
      <c r="FP1" s="54" t="s">
        <v>456</v>
      </c>
      <c r="FQ1" s="54" t="s">
        <v>457</v>
      </c>
      <c r="FR1" s="54" t="s">
        <v>458</v>
      </c>
      <c r="FS1" s="54" t="s">
        <v>459</v>
      </c>
      <c r="FT1" s="54" t="s">
        <v>460</v>
      </c>
      <c r="FU1" s="54" t="s">
        <v>461</v>
      </c>
      <c r="FV1" s="54" t="s">
        <v>462</v>
      </c>
      <c r="FW1" s="54" t="s">
        <v>856</v>
      </c>
      <c r="FX1" s="54" t="s">
        <v>857</v>
      </c>
      <c r="FY1" s="54" t="s">
        <v>858</v>
      </c>
      <c r="FZ1" s="54" t="s">
        <v>859</v>
      </c>
      <c r="GA1" s="54" t="s">
        <v>860</v>
      </c>
      <c r="GB1" s="54" t="s">
        <v>861</v>
      </c>
      <c r="GC1" s="54" t="s">
        <v>862</v>
      </c>
      <c r="GD1" s="54" t="s">
        <v>863</v>
      </c>
      <c r="GE1" s="54" t="s">
        <v>864</v>
      </c>
      <c r="GF1" s="54" t="s">
        <v>865</v>
      </c>
      <c r="GG1" s="54" t="s">
        <v>866</v>
      </c>
      <c r="GH1" s="54" t="s">
        <v>867</v>
      </c>
      <c r="GI1" s="54" t="s">
        <v>868</v>
      </c>
      <c r="GJ1" s="54" t="s">
        <v>869</v>
      </c>
      <c r="GK1" s="54" t="s">
        <v>870</v>
      </c>
      <c r="GL1" s="54" t="s">
        <v>871</v>
      </c>
      <c r="GM1" s="54" t="s">
        <v>872</v>
      </c>
      <c r="GN1" s="54" t="s">
        <v>873</v>
      </c>
      <c r="GO1" s="54" t="s">
        <v>874</v>
      </c>
      <c r="GP1" s="54" t="s">
        <v>875</v>
      </c>
      <c r="GQ1" s="54" t="s">
        <v>876</v>
      </c>
      <c r="GR1" s="54" t="s">
        <v>877</v>
      </c>
      <c r="GS1" s="54" t="s">
        <v>878</v>
      </c>
      <c r="GT1" s="54" t="s">
        <v>879</v>
      </c>
      <c r="GU1" s="54" t="s">
        <v>880</v>
      </c>
      <c r="GV1" s="54" t="s">
        <v>881</v>
      </c>
      <c r="GW1" s="54" t="s">
        <v>882</v>
      </c>
      <c r="GX1" s="54" t="s">
        <v>883</v>
      </c>
      <c r="GY1" s="54" t="s">
        <v>884</v>
      </c>
      <c r="GZ1" s="54" t="s">
        <v>885</v>
      </c>
      <c r="HA1" s="54" t="s">
        <v>886</v>
      </c>
      <c r="HB1" s="54" t="s">
        <v>887</v>
      </c>
      <c r="HC1" s="54" t="s">
        <v>888</v>
      </c>
      <c r="HD1" s="54" t="s">
        <v>889</v>
      </c>
      <c r="HE1" s="54" t="s">
        <v>890</v>
      </c>
      <c r="HF1" s="54" t="s">
        <v>854</v>
      </c>
    </row>
    <row r="2" spans="1:1018" s="32" customFormat="1" ht="20.25" customHeight="1" x14ac:dyDescent="0.25">
      <c r="A2" s="57" t="s">
        <v>766</v>
      </c>
      <c r="B2" s="57"/>
      <c r="C2" s="36"/>
      <c r="D2" s="36">
        <v>0</v>
      </c>
      <c r="E2" s="57"/>
      <c r="G2" s="34"/>
      <c r="H2" s="33"/>
      <c r="J2" s="33"/>
      <c r="K2" s="33"/>
      <c r="N2" s="32">
        <f t="shared" ref="N2:N33" si="0">O2+BJ2</f>
        <v>550</v>
      </c>
      <c r="O2" s="32">
        <f t="shared" ref="O2:O33" si="1">SUM(P2,AE2)</f>
        <v>200</v>
      </c>
      <c r="P2" s="55">
        <f t="shared" ref="P2:P33" si="2">SUM(Q2:AD2)</f>
        <v>100</v>
      </c>
      <c r="Q2" s="55">
        <v>7</v>
      </c>
      <c r="R2" s="55">
        <v>1</v>
      </c>
      <c r="S2" s="55">
        <v>10</v>
      </c>
      <c r="T2" s="55">
        <v>11</v>
      </c>
      <c r="U2" s="55">
        <v>1</v>
      </c>
      <c r="V2" s="55">
        <v>17</v>
      </c>
      <c r="W2" s="55">
        <v>3</v>
      </c>
      <c r="X2" s="55">
        <v>15</v>
      </c>
      <c r="Y2" s="55">
        <v>5</v>
      </c>
      <c r="Z2" s="55">
        <v>4</v>
      </c>
      <c r="AA2" s="55">
        <v>1</v>
      </c>
      <c r="AB2" s="55">
        <v>15</v>
      </c>
      <c r="AC2" s="55">
        <v>7</v>
      </c>
      <c r="AD2" s="55">
        <v>3</v>
      </c>
      <c r="AE2" s="56">
        <f t="shared" ref="AE2:AE33" si="3">SUM(AF2:BG2)</f>
        <v>100</v>
      </c>
      <c r="AF2" s="56">
        <v>3</v>
      </c>
      <c r="AG2" s="56">
        <v>3</v>
      </c>
      <c r="AH2" s="56">
        <v>3</v>
      </c>
      <c r="AI2" s="56">
        <v>3</v>
      </c>
      <c r="AJ2" s="56">
        <v>4</v>
      </c>
      <c r="AK2" s="56">
        <v>2</v>
      </c>
      <c r="AL2" s="56">
        <v>4</v>
      </c>
      <c r="AM2" s="56">
        <v>2</v>
      </c>
      <c r="AN2" s="56">
        <v>2</v>
      </c>
      <c r="AO2" s="56">
        <v>5</v>
      </c>
      <c r="AP2" s="56">
        <v>4</v>
      </c>
      <c r="AQ2" s="56">
        <v>4</v>
      </c>
      <c r="AR2" s="56">
        <v>3</v>
      </c>
      <c r="AS2" s="56">
        <v>4</v>
      </c>
      <c r="AT2" s="56">
        <v>3</v>
      </c>
      <c r="AU2" s="56">
        <v>5</v>
      </c>
      <c r="AV2" s="56">
        <v>3</v>
      </c>
      <c r="AW2" s="56">
        <v>3</v>
      </c>
      <c r="AX2" s="56">
        <v>6</v>
      </c>
      <c r="AY2" s="56">
        <v>3</v>
      </c>
      <c r="AZ2" s="56">
        <v>3</v>
      </c>
      <c r="BA2" s="56">
        <v>4</v>
      </c>
      <c r="BB2" s="56">
        <v>4</v>
      </c>
      <c r="BC2" s="56">
        <v>3</v>
      </c>
      <c r="BD2" s="56">
        <v>5</v>
      </c>
      <c r="BE2" s="56">
        <v>3</v>
      </c>
      <c r="BF2" s="56">
        <v>3</v>
      </c>
      <c r="BG2" s="56">
        <v>6</v>
      </c>
      <c r="BH2" s="32">
        <v>0</v>
      </c>
      <c r="BI2" s="68">
        <v>0</v>
      </c>
      <c r="BJ2" s="78">
        <f t="shared" ref="BJ2:BJ33" si="4">SUM(BK2,CS2,DS2,ET2)</f>
        <v>350</v>
      </c>
      <c r="BK2" s="83">
        <f t="shared" ref="BK2:BK33" si="5">SUM(BL2:CQ2)</f>
        <v>100</v>
      </c>
      <c r="BL2" s="84">
        <v>1</v>
      </c>
      <c r="BM2" s="84">
        <v>1</v>
      </c>
      <c r="BN2" s="84">
        <v>1</v>
      </c>
      <c r="BO2" s="84">
        <v>1</v>
      </c>
      <c r="BP2" s="84">
        <v>1</v>
      </c>
      <c r="BQ2" s="84">
        <v>1</v>
      </c>
      <c r="BR2" s="84">
        <v>1</v>
      </c>
      <c r="BS2" s="84">
        <v>1</v>
      </c>
      <c r="BT2" s="84">
        <v>1</v>
      </c>
      <c r="BU2" s="84">
        <v>1</v>
      </c>
      <c r="BV2" s="84">
        <v>2</v>
      </c>
      <c r="BW2" s="84">
        <v>2</v>
      </c>
      <c r="BX2" s="84">
        <v>3</v>
      </c>
      <c r="BY2" s="84">
        <v>3</v>
      </c>
      <c r="BZ2" s="84">
        <v>5</v>
      </c>
      <c r="CA2" s="84">
        <v>1</v>
      </c>
      <c r="CB2" s="84">
        <v>1</v>
      </c>
      <c r="CC2" s="84">
        <v>4</v>
      </c>
      <c r="CD2" s="84">
        <v>4</v>
      </c>
      <c r="CE2" s="84">
        <v>4</v>
      </c>
      <c r="CF2" s="84">
        <v>10</v>
      </c>
      <c r="CG2" s="84">
        <v>5</v>
      </c>
      <c r="CH2" s="84">
        <v>10</v>
      </c>
      <c r="CI2" s="84">
        <v>5</v>
      </c>
      <c r="CJ2" s="84">
        <v>1</v>
      </c>
      <c r="CK2" s="84">
        <v>4</v>
      </c>
      <c r="CL2" s="84">
        <v>5</v>
      </c>
      <c r="CM2" s="84">
        <v>2</v>
      </c>
      <c r="CN2" s="84">
        <v>10</v>
      </c>
      <c r="CO2" s="84">
        <v>1</v>
      </c>
      <c r="CP2" s="84">
        <v>3</v>
      </c>
      <c r="CQ2" s="84">
        <v>5</v>
      </c>
      <c r="CR2" s="81"/>
      <c r="CS2" s="58">
        <f t="shared" ref="CS2:CS25" si="6">SUM(CT2:DQ2)</f>
        <v>100</v>
      </c>
      <c r="CT2" s="59"/>
      <c r="CU2" s="60">
        <v>6</v>
      </c>
      <c r="CV2" s="60">
        <v>6</v>
      </c>
      <c r="CW2" s="60">
        <v>9</v>
      </c>
      <c r="CX2" s="60">
        <v>9</v>
      </c>
      <c r="CY2" s="60"/>
      <c r="CZ2" s="60">
        <v>2</v>
      </c>
      <c r="DA2" s="60">
        <v>2</v>
      </c>
      <c r="DB2" s="60">
        <v>4</v>
      </c>
      <c r="DC2" s="60">
        <v>9</v>
      </c>
      <c r="DD2" s="60">
        <v>10</v>
      </c>
      <c r="DE2" s="60">
        <v>5</v>
      </c>
      <c r="DF2" s="60">
        <v>3</v>
      </c>
      <c r="DG2" s="60">
        <v>3</v>
      </c>
      <c r="DH2" s="60">
        <v>2</v>
      </c>
      <c r="DI2" s="60"/>
      <c r="DJ2" s="60">
        <v>2</v>
      </c>
      <c r="DK2" s="60">
        <v>3</v>
      </c>
      <c r="DL2" s="60">
        <v>2</v>
      </c>
      <c r="DM2" s="60">
        <v>5</v>
      </c>
      <c r="DN2" s="60">
        <v>5</v>
      </c>
      <c r="DO2" s="60">
        <v>5</v>
      </c>
      <c r="DP2" s="60">
        <v>5</v>
      </c>
      <c r="DQ2" s="60">
        <v>3</v>
      </c>
      <c r="DR2" s="50"/>
      <c r="DS2" s="61">
        <f t="shared" ref="DS2:DS25" si="7">SUM(DT2:ER2)</f>
        <v>80</v>
      </c>
      <c r="DT2" s="85"/>
      <c r="DU2" s="62">
        <v>5</v>
      </c>
      <c r="DV2" s="62">
        <v>5</v>
      </c>
      <c r="DW2" s="62">
        <v>3</v>
      </c>
      <c r="DX2" s="62">
        <v>2</v>
      </c>
      <c r="DY2" s="62">
        <v>2</v>
      </c>
      <c r="DZ2" s="62">
        <v>2</v>
      </c>
      <c r="EA2" s="62">
        <v>3</v>
      </c>
      <c r="EB2" s="62">
        <v>6</v>
      </c>
      <c r="EC2" s="62">
        <v>3</v>
      </c>
      <c r="ED2" s="62">
        <v>4</v>
      </c>
      <c r="EE2" s="62">
        <v>5</v>
      </c>
      <c r="EF2" s="85"/>
      <c r="EG2" s="62">
        <v>3</v>
      </c>
      <c r="EH2" s="62">
        <v>2</v>
      </c>
      <c r="EI2" s="62">
        <v>1</v>
      </c>
      <c r="EJ2" s="62">
        <v>2</v>
      </c>
      <c r="EK2" s="62">
        <v>2</v>
      </c>
      <c r="EL2" s="62">
        <v>6</v>
      </c>
      <c r="EM2" s="62">
        <v>4</v>
      </c>
      <c r="EN2" s="62">
        <v>8</v>
      </c>
      <c r="EO2" s="62">
        <v>3</v>
      </c>
      <c r="EP2" s="62">
        <v>4</v>
      </c>
      <c r="EQ2" s="62">
        <v>3</v>
      </c>
      <c r="ER2" s="62">
        <v>2</v>
      </c>
      <c r="ES2" s="62"/>
      <c r="ET2" s="63">
        <f t="shared" ref="ET2:ET25" si="8">SUM(EU2:HE2)</f>
        <v>70</v>
      </c>
      <c r="EU2" s="64">
        <v>1</v>
      </c>
      <c r="EV2" s="64">
        <v>1</v>
      </c>
      <c r="EW2" s="64">
        <v>1</v>
      </c>
      <c r="EX2" s="64">
        <v>1</v>
      </c>
      <c r="EY2" s="64">
        <v>1</v>
      </c>
      <c r="EZ2" s="64">
        <v>1</v>
      </c>
      <c r="FA2" s="64">
        <v>1</v>
      </c>
      <c r="FB2" s="64">
        <v>1</v>
      </c>
      <c r="FC2" s="64">
        <v>1</v>
      </c>
      <c r="FD2" s="64">
        <v>1</v>
      </c>
      <c r="FE2" s="64">
        <v>1</v>
      </c>
      <c r="FF2" s="64">
        <v>1</v>
      </c>
      <c r="FG2" s="64">
        <v>1</v>
      </c>
      <c r="FH2" s="64">
        <v>1</v>
      </c>
      <c r="FI2" s="64">
        <v>1</v>
      </c>
      <c r="FJ2" s="64">
        <v>1</v>
      </c>
      <c r="FK2" s="64">
        <v>1</v>
      </c>
      <c r="FL2" s="64">
        <v>1</v>
      </c>
      <c r="FM2" s="64">
        <v>1</v>
      </c>
      <c r="FN2" s="64">
        <v>1</v>
      </c>
      <c r="FO2" s="64">
        <v>1</v>
      </c>
      <c r="FP2" s="64">
        <v>1</v>
      </c>
      <c r="FQ2" s="64">
        <v>1</v>
      </c>
      <c r="FR2" s="64">
        <v>1</v>
      </c>
      <c r="FS2" s="64">
        <v>1</v>
      </c>
      <c r="FT2" s="64">
        <v>1</v>
      </c>
      <c r="FU2" s="64">
        <v>1</v>
      </c>
      <c r="FV2" s="64">
        <v>1</v>
      </c>
      <c r="FW2" s="64">
        <v>1</v>
      </c>
      <c r="FX2" s="64">
        <v>1</v>
      </c>
      <c r="FY2" s="64">
        <v>1</v>
      </c>
      <c r="FZ2" s="64">
        <v>1</v>
      </c>
      <c r="GA2" s="64">
        <v>2</v>
      </c>
      <c r="GB2" s="64">
        <v>2</v>
      </c>
      <c r="GC2" s="64">
        <v>2</v>
      </c>
      <c r="GD2" s="64">
        <v>2</v>
      </c>
      <c r="GE2" s="64">
        <v>2</v>
      </c>
      <c r="GF2" s="64">
        <v>2</v>
      </c>
      <c r="GG2" s="64">
        <v>2</v>
      </c>
      <c r="GH2" s="64">
        <v>1</v>
      </c>
      <c r="GI2" s="64">
        <v>1</v>
      </c>
      <c r="GJ2" s="64">
        <v>1</v>
      </c>
      <c r="GK2" s="64">
        <v>1</v>
      </c>
      <c r="GL2" s="64">
        <v>1</v>
      </c>
      <c r="GM2" s="64">
        <v>1</v>
      </c>
      <c r="GN2" s="64">
        <v>1</v>
      </c>
      <c r="GO2" s="64">
        <v>1</v>
      </c>
      <c r="GP2" s="64">
        <v>1</v>
      </c>
      <c r="GQ2" s="64">
        <v>1</v>
      </c>
      <c r="GR2" s="64">
        <v>1</v>
      </c>
      <c r="GS2" s="64">
        <v>1</v>
      </c>
      <c r="GT2" s="64">
        <v>1</v>
      </c>
      <c r="GU2" s="64">
        <v>1</v>
      </c>
      <c r="GV2" s="64">
        <v>1</v>
      </c>
      <c r="GW2" s="64">
        <v>1</v>
      </c>
      <c r="GX2" s="64">
        <v>1</v>
      </c>
      <c r="GY2" s="64">
        <v>1</v>
      </c>
      <c r="GZ2" s="64">
        <v>1</v>
      </c>
      <c r="HA2" s="64">
        <v>1</v>
      </c>
      <c r="HB2" s="64">
        <v>1</v>
      </c>
      <c r="HC2" s="64">
        <v>1</v>
      </c>
      <c r="HD2" s="64">
        <v>1</v>
      </c>
      <c r="HE2" s="64">
        <v>1</v>
      </c>
      <c r="HF2" s="65"/>
    </row>
    <row r="3" spans="1:1018" s="32" customFormat="1" ht="18" customHeight="1" x14ac:dyDescent="0.25">
      <c r="A3" s="31" t="s">
        <v>93</v>
      </c>
      <c r="B3" s="31"/>
      <c r="C3" s="26">
        <v>8</v>
      </c>
      <c r="D3" s="26">
        <v>9</v>
      </c>
      <c r="E3" s="31"/>
      <c r="F3" s="31"/>
      <c r="G3" s="31"/>
      <c r="H3" s="27"/>
      <c r="I3" s="31"/>
      <c r="J3" s="86" t="s">
        <v>509</v>
      </c>
      <c r="K3" s="86"/>
      <c r="L3" s="26" t="s">
        <v>763</v>
      </c>
      <c r="M3" s="26">
        <v>1</v>
      </c>
      <c r="N3" s="32">
        <f t="shared" si="0"/>
        <v>263</v>
      </c>
      <c r="O3" s="32">
        <f t="shared" si="1"/>
        <v>103</v>
      </c>
      <c r="P3" s="55">
        <f t="shared" si="2"/>
        <v>50</v>
      </c>
      <c r="Q3" s="66">
        <v>7</v>
      </c>
      <c r="R3" s="66">
        <v>1</v>
      </c>
      <c r="S3" s="66">
        <v>10</v>
      </c>
      <c r="T3" s="66">
        <v>11</v>
      </c>
      <c r="U3" s="66">
        <v>1</v>
      </c>
      <c r="V3" s="66">
        <v>17</v>
      </c>
      <c r="W3" s="66">
        <v>3</v>
      </c>
      <c r="X3" s="66">
        <v>0</v>
      </c>
      <c r="Y3" s="66">
        <v>0</v>
      </c>
      <c r="Z3" s="66">
        <v>0</v>
      </c>
      <c r="AA3" s="66">
        <v>0</v>
      </c>
      <c r="AB3" s="66">
        <v>0</v>
      </c>
      <c r="AC3" s="66">
        <v>0</v>
      </c>
      <c r="AD3" s="66">
        <v>0</v>
      </c>
      <c r="AE3" s="56">
        <f t="shared" si="3"/>
        <v>53</v>
      </c>
      <c r="AF3" s="67">
        <v>3</v>
      </c>
      <c r="AG3" s="67">
        <v>3</v>
      </c>
      <c r="AH3" s="67">
        <v>3</v>
      </c>
      <c r="AI3" s="67">
        <v>3</v>
      </c>
      <c r="AJ3" s="67">
        <v>4</v>
      </c>
      <c r="AK3" s="67">
        <v>2</v>
      </c>
      <c r="AL3" s="67">
        <v>0</v>
      </c>
      <c r="AM3" s="67">
        <v>0</v>
      </c>
      <c r="AN3" s="67">
        <v>0</v>
      </c>
      <c r="AO3" s="67">
        <v>0</v>
      </c>
      <c r="AP3" s="67">
        <v>4</v>
      </c>
      <c r="AQ3" s="67">
        <v>4</v>
      </c>
      <c r="AR3" s="67">
        <v>3</v>
      </c>
      <c r="AS3" s="67">
        <v>4</v>
      </c>
      <c r="AT3" s="67">
        <v>3</v>
      </c>
      <c r="AU3" s="67">
        <v>0</v>
      </c>
      <c r="AV3" s="67">
        <v>0</v>
      </c>
      <c r="AW3" s="67">
        <v>0</v>
      </c>
      <c r="AX3" s="67">
        <v>0</v>
      </c>
      <c r="AY3" s="67">
        <v>3</v>
      </c>
      <c r="AZ3" s="67">
        <v>3</v>
      </c>
      <c r="BA3" s="67">
        <v>4</v>
      </c>
      <c r="BB3" s="67">
        <v>4</v>
      </c>
      <c r="BC3" s="67">
        <v>3</v>
      </c>
      <c r="BD3" s="67">
        <v>0</v>
      </c>
      <c r="BE3" s="67">
        <v>0</v>
      </c>
      <c r="BF3" s="67">
        <v>0</v>
      </c>
      <c r="BG3" s="67">
        <v>0</v>
      </c>
      <c r="BH3" s="68">
        <v>1</v>
      </c>
      <c r="BI3" s="68">
        <v>1</v>
      </c>
      <c r="BJ3" s="78">
        <f t="shared" si="4"/>
        <v>160</v>
      </c>
      <c r="BK3" s="83">
        <f t="shared" si="5"/>
        <v>37</v>
      </c>
      <c r="BL3" s="67">
        <v>1</v>
      </c>
      <c r="BM3" s="67"/>
      <c r="BN3" s="67">
        <v>1</v>
      </c>
      <c r="BO3" s="67">
        <v>1</v>
      </c>
      <c r="BP3" s="67"/>
      <c r="BQ3" s="67">
        <v>1</v>
      </c>
      <c r="BR3" s="67">
        <v>1</v>
      </c>
      <c r="BS3" s="67"/>
      <c r="BT3" s="67">
        <v>1</v>
      </c>
      <c r="BU3" s="67">
        <v>1</v>
      </c>
      <c r="BV3" s="67">
        <v>2</v>
      </c>
      <c r="BW3" s="67">
        <v>2</v>
      </c>
      <c r="BX3" s="67"/>
      <c r="BY3" s="67"/>
      <c r="BZ3" s="67">
        <v>5</v>
      </c>
      <c r="CA3" s="67">
        <v>1</v>
      </c>
      <c r="CB3" s="67">
        <v>1</v>
      </c>
      <c r="CC3" s="67"/>
      <c r="CD3" s="67">
        <v>4</v>
      </c>
      <c r="CE3" s="67"/>
      <c r="CF3" s="67">
        <v>5</v>
      </c>
      <c r="CG3" s="67">
        <v>5</v>
      </c>
      <c r="CH3" s="67"/>
      <c r="CI3" s="67">
        <v>5</v>
      </c>
      <c r="CJ3" s="67"/>
      <c r="CK3" s="67"/>
      <c r="CL3" s="67"/>
      <c r="CM3" s="67"/>
      <c r="CN3" s="67"/>
      <c r="CO3" s="67"/>
      <c r="CP3" s="67"/>
      <c r="CQ3" s="67"/>
      <c r="CR3" s="70" t="s">
        <v>891</v>
      </c>
      <c r="CS3" s="71">
        <f t="shared" si="6"/>
        <v>55</v>
      </c>
      <c r="CT3" s="72"/>
      <c r="CU3" s="73">
        <v>6</v>
      </c>
      <c r="CV3" s="73">
        <v>6</v>
      </c>
      <c r="CW3" s="73">
        <v>9</v>
      </c>
      <c r="CX3" s="73">
        <v>9</v>
      </c>
      <c r="CY3" s="73"/>
      <c r="CZ3" s="73">
        <v>0</v>
      </c>
      <c r="DA3" s="73">
        <v>0</v>
      </c>
      <c r="DB3" s="73">
        <v>0</v>
      </c>
      <c r="DC3" s="73">
        <v>0</v>
      </c>
      <c r="DD3" s="73">
        <v>0</v>
      </c>
      <c r="DE3" s="73">
        <v>0</v>
      </c>
      <c r="DF3" s="73">
        <v>0</v>
      </c>
      <c r="DG3" s="73">
        <v>0</v>
      </c>
      <c r="DH3" s="73">
        <v>0</v>
      </c>
      <c r="DI3" s="73"/>
      <c r="DJ3" s="73">
        <v>2</v>
      </c>
      <c r="DK3" s="73">
        <v>0</v>
      </c>
      <c r="DL3" s="73">
        <v>2</v>
      </c>
      <c r="DM3" s="73">
        <v>5</v>
      </c>
      <c r="DN3" s="73">
        <v>5</v>
      </c>
      <c r="DO3" s="73">
        <v>5</v>
      </c>
      <c r="DP3" s="73">
        <v>3</v>
      </c>
      <c r="DQ3" s="73">
        <v>3</v>
      </c>
      <c r="DR3" s="72" t="s">
        <v>892</v>
      </c>
      <c r="DS3" s="74">
        <f t="shared" si="7"/>
        <v>29</v>
      </c>
      <c r="DT3" s="37"/>
      <c r="DU3" s="37">
        <v>5</v>
      </c>
      <c r="DV3" s="37">
        <v>5</v>
      </c>
      <c r="DW3" s="37">
        <v>3</v>
      </c>
      <c r="DX3" s="37">
        <v>2</v>
      </c>
      <c r="DY3" s="37">
        <v>2</v>
      </c>
      <c r="DZ3" s="37">
        <v>1</v>
      </c>
      <c r="EA3" s="37">
        <v>1</v>
      </c>
      <c r="EB3" s="37">
        <v>0</v>
      </c>
      <c r="EC3" s="37">
        <v>3</v>
      </c>
      <c r="ED3" s="37">
        <v>2</v>
      </c>
      <c r="EE3" s="37">
        <v>2</v>
      </c>
      <c r="EF3" s="37"/>
      <c r="EG3" s="37"/>
      <c r="EH3" s="37"/>
      <c r="EI3" s="37">
        <v>1</v>
      </c>
      <c r="EJ3" s="37"/>
      <c r="EK3" s="37">
        <v>2</v>
      </c>
      <c r="EL3" s="37"/>
      <c r="EM3" s="37"/>
      <c r="EN3" s="37"/>
      <c r="EO3" s="37"/>
      <c r="EP3" s="37"/>
      <c r="EQ3" s="37"/>
      <c r="ER3" s="37"/>
      <c r="ES3" s="37" t="s">
        <v>893</v>
      </c>
      <c r="ET3" s="75">
        <f t="shared" si="8"/>
        <v>39</v>
      </c>
      <c r="EU3" s="76">
        <v>1</v>
      </c>
      <c r="EV3" s="76">
        <v>1</v>
      </c>
      <c r="EW3" s="76">
        <v>1</v>
      </c>
      <c r="EX3" s="76">
        <v>1</v>
      </c>
      <c r="EY3" s="76">
        <v>1</v>
      </c>
      <c r="EZ3" s="76">
        <v>0</v>
      </c>
      <c r="FA3" s="76">
        <v>0</v>
      </c>
      <c r="FB3" s="76">
        <v>1</v>
      </c>
      <c r="FC3" s="76">
        <v>1</v>
      </c>
      <c r="FD3" s="76">
        <v>0</v>
      </c>
      <c r="FE3" s="76">
        <v>1</v>
      </c>
      <c r="FF3" s="76">
        <v>1</v>
      </c>
      <c r="FG3" s="76">
        <v>0</v>
      </c>
      <c r="FH3" s="76">
        <v>0</v>
      </c>
      <c r="FI3" s="76">
        <v>0</v>
      </c>
      <c r="FJ3" s="76">
        <v>0</v>
      </c>
      <c r="FK3" s="76">
        <v>1</v>
      </c>
      <c r="FL3" s="76">
        <v>1</v>
      </c>
      <c r="FM3" s="76">
        <v>1</v>
      </c>
      <c r="FN3" s="76">
        <v>1</v>
      </c>
      <c r="FO3" s="76">
        <v>1</v>
      </c>
      <c r="FP3" s="76">
        <v>1</v>
      </c>
      <c r="FQ3" s="76">
        <v>1</v>
      </c>
      <c r="FR3" s="76">
        <v>1</v>
      </c>
      <c r="FS3" s="76">
        <v>1</v>
      </c>
      <c r="FT3" s="76">
        <v>1</v>
      </c>
      <c r="FU3" s="76">
        <v>1</v>
      </c>
      <c r="FV3" s="76">
        <v>1</v>
      </c>
      <c r="FW3" s="76">
        <v>1</v>
      </c>
      <c r="FX3" s="76">
        <v>0</v>
      </c>
      <c r="FY3" s="76">
        <v>0</v>
      </c>
      <c r="FZ3" s="76">
        <v>0</v>
      </c>
      <c r="GA3" s="76">
        <v>0</v>
      </c>
      <c r="GB3" s="76">
        <v>0</v>
      </c>
      <c r="GC3" s="76">
        <v>0</v>
      </c>
      <c r="GD3" s="76">
        <v>0</v>
      </c>
      <c r="GE3" s="76">
        <v>0</v>
      </c>
      <c r="GF3" s="76">
        <v>0</v>
      </c>
      <c r="GG3" s="76">
        <v>0</v>
      </c>
      <c r="GH3" s="76">
        <v>1</v>
      </c>
      <c r="GI3" s="76">
        <v>1</v>
      </c>
      <c r="GJ3" s="76">
        <v>1</v>
      </c>
      <c r="GK3" s="76">
        <v>1</v>
      </c>
      <c r="GL3" s="76">
        <v>1</v>
      </c>
      <c r="GM3" s="76">
        <v>0</v>
      </c>
      <c r="GN3" s="76">
        <v>0</v>
      </c>
      <c r="GO3" s="76">
        <v>1</v>
      </c>
      <c r="GP3" s="76">
        <v>1</v>
      </c>
      <c r="GQ3" s="76">
        <v>0</v>
      </c>
      <c r="GR3" s="76">
        <v>1</v>
      </c>
      <c r="GS3" s="76">
        <v>1</v>
      </c>
      <c r="GT3" s="76">
        <v>0</v>
      </c>
      <c r="GU3" s="76">
        <v>0</v>
      </c>
      <c r="GV3" s="76">
        <v>0</v>
      </c>
      <c r="GW3" s="76">
        <v>0</v>
      </c>
      <c r="GX3" s="76">
        <v>1</v>
      </c>
      <c r="GY3" s="76">
        <v>1</v>
      </c>
      <c r="GZ3" s="76">
        <v>1</v>
      </c>
      <c r="HA3" s="76">
        <v>1</v>
      </c>
      <c r="HB3" s="76">
        <v>1</v>
      </c>
      <c r="HC3" s="76">
        <v>1</v>
      </c>
      <c r="HD3" s="76">
        <v>1</v>
      </c>
      <c r="HE3" s="76">
        <v>1</v>
      </c>
      <c r="HF3" s="77" t="s">
        <v>894</v>
      </c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</row>
    <row r="4" spans="1:1018" ht="15.75" customHeight="1" x14ac:dyDescent="0.25">
      <c r="A4" s="31" t="s">
        <v>24</v>
      </c>
      <c r="C4" s="26">
        <v>9</v>
      </c>
      <c r="D4" s="26">
        <v>9</v>
      </c>
      <c r="H4" s="27"/>
      <c r="J4" s="86" t="s">
        <v>518</v>
      </c>
      <c r="K4" s="86"/>
      <c r="L4" s="26" t="s">
        <v>763</v>
      </c>
      <c r="M4" s="26">
        <v>1</v>
      </c>
      <c r="N4" s="32">
        <f t="shared" si="0"/>
        <v>231</v>
      </c>
      <c r="O4" s="32">
        <f t="shared" si="1"/>
        <v>69</v>
      </c>
      <c r="P4" s="55">
        <f t="shared" si="2"/>
        <v>29</v>
      </c>
      <c r="Q4" s="66">
        <v>7</v>
      </c>
      <c r="R4" s="66">
        <v>1</v>
      </c>
      <c r="S4" s="66">
        <v>10</v>
      </c>
      <c r="T4" s="66">
        <v>11</v>
      </c>
      <c r="U4" s="66">
        <v>0</v>
      </c>
      <c r="V4" s="66">
        <v>0</v>
      </c>
      <c r="W4" s="66">
        <v>0</v>
      </c>
      <c r="X4" s="66">
        <v>0</v>
      </c>
      <c r="Y4" s="66">
        <v>0</v>
      </c>
      <c r="Z4" s="66">
        <v>0</v>
      </c>
      <c r="AA4" s="66">
        <v>0</v>
      </c>
      <c r="AB4" s="66">
        <v>0</v>
      </c>
      <c r="AC4" s="66">
        <v>0</v>
      </c>
      <c r="AD4" s="66">
        <v>0</v>
      </c>
      <c r="AE4" s="56">
        <f t="shared" si="3"/>
        <v>40</v>
      </c>
      <c r="AF4" s="67">
        <v>3</v>
      </c>
      <c r="AG4" s="67">
        <v>3</v>
      </c>
      <c r="AH4" s="67">
        <v>3</v>
      </c>
      <c r="AI4" s="67">
        <v>0</v>
      </c>
      <c r="AJ4" s="67">
        <v>0</v>
      </c>
      <c r="AK4" s="67">
        <v>2</v>
      </c>
      <c r="AL4" s="67">
        <v>0</v>
      </c>
      <c r="AM4" s="67">
        <v>2</v>
      </c>
      <c r="AN4" s="67">
        <v>0</v>
      </c>
      <c r="AO4" s="67">
        <v>0</v>
      </c>
      <c r="AP4" s="67">
        <v>4</v>
      </c>
      <c r="AQ4" s="67">
        <v>4</v>
      </c>
      <c r="AR4" s="67">
        <v>3</v>
      </c>
      <c r="AS4" s="67">
        <v>0</v>
      </c>
      <c r="AT4" s="67">
        <v>3</v>
      </c>
      <c r="AU4" s="67">
        <v>0</v>
      </c>
      <c r="AV4" s="67">
        <v>0</v>
      </c>
      <c r="AW4" s="67">
        <v>0</v>
      </c>
      <c r="AX4" s="67">
        <v>0</v>
      </c>
      <c r="AY4" s="67">
        <v>3</v>
      </c>
      <c r="AZ4" s="67">
        <v>3</v>
      </c>
      <c r="BA4" s="67">
        <v>4</v>
      </c>
      <c r="BB4" s="67">
        <v>0</v>
      </c>
      <c r="BC4" s="67">
        <v>3</v>
      </c>
      <c r="BD4" s="67">
        <v>0</v>
      </c>
      <c r="BE4" s="67">
        <v>0</v>
      </c>
      <c r="BF4" s="67">
        <v>0</v>
      </c>
      <c r="BG4" s="67">
        <v>0</v>
      </c>
      <c r="BH4" s="68">
        <v>22</v>
      </c>
      <c r="BI4" s="68">
        <v>22</v>
      </c>
      <c r="BJ4" s="78">
        <f t="shared" si="4"/>
        <v>162</v>
      </c>
      <c r="BK4" s="83">
        <f t="shared" si="5"/>
        <v>10</v>
      </c>
      <c r="BO4" s="67">
        <v>1</v>
      </c>
      <c r="BP4" s="67">
        <v>1</v>
      </c>
      <c r="BQ4" s="67">
        <v>1</v>
      </c>
      <c r="BR4" s="67">
        <v>1</v>
      </c>
      <c r="BU4" s="67">
        <v>1</v>
      </c>
      <c r="BV4" s="67">
        <v>2</v>
      </c>
      <c r="BW4" s="67">
        <v>2</v>
      </c>
      <c r="CA4" s="67">
        <v>1</v>
      </c>
      <c r="CR4" s="70" t="s">
        <v>891</v>
      </c>
      <c r="CS4" s="71">
        <f t="shared" si="6"/>
        <v>6</v>
      </c>
      <c r="CU4" s="73">
        <v>6</v>
      </c>
      <c r="CV4" s="73">
        <v>0</v>
      </c>
      <c r="CW4" s="73">
        <v>0</v>
      </c>
      <c r="CX4" s="73">
        <v>0</v>
      </c>
      <c r="CZ4" s="73">
        <v>0</v>
      </c>
      <c r="DA4" s="73">
        <v>0</v>
      </c>
      <c r="DB4" s="73">
        <v>0</v>
      </c>
      <c r="DC4" s="73">
        <v>0</v>
      </c>
      <c r="DD4" s="73">
        <v>0</v>
      </c>
      <c r="DE4" s="73">
        <v>0</v>
      </c>
      <c r="DF4" s="73">
        <v>0</v>
      </c>
      <c r="DG4" s="73">
        <v>0</v>
      </c>
      <c r="DH4" s="73">
        <v>0</v>
      </c>
      <c r="DJ4" s="73">
        <v>0</v>
      </c>
      <c r="DK4" s="73">
        <v>0</v>
      </c>
      <c r="DL4" s="73">
        <v>0</v>
      </c>
      <c r="DM4" s="73">
        <v>0</v>
      </c>
      <c r="DN4" s="73">
        <v>0</v>
      </c>
      <c r="DO4" s="73">
        <v>0</v>
      </c>
      <c r="DP4" s="73">
        <v>0</v>
      </c>
      <c r="DQ4" s="73">
        <v>0</v>
      </c>
      <c r="DR4" s="72" t="s">
        <v>892</v>
      </c>
      <c r="DS4" s="74">
        <f t="shared" si="7"/>
        <v>78</v>
      </c>
      <c r="DU4" s="37">
        <v>5</v>
      </c>
      <c r="DV4" s="37">
        <v>5</v>
      </c>
      <c r="DW4" s="37">
        <v>3</v>
      </c>
      <c r="DX4" s="37">
        <v>2</v>
      </c>
      <c r="DY4" s="37">
        <v>2</v>
      </c>
      <c r="DZ4" s="37" t="s">
        <v>895</v>
      </c>
      <c r="EA4" s="37">
        <v>3</v>
      </c>
      <c r="EB4" s="37">
        <v>6</v>
      </c>
      <c r="EC4" s="37">
        <v>3</v>
      </c>
      <c r="ED4" s="37">
        <v>4</v>
      </c>
      <c r="EE4" s="37">
        <v>5</v>
      </c>
      <c r="EG4" s="37">
        <v>3</v>
      </c>
      <c r="EH4" s="37">
        <v>2</v>
      </c>
      <c r="EI4" s="37">
        <v>1</v>
      </c>
      <c r="EJ4" s="37">
        <v>2</v>
      </c>
      <c r="EK4" s="37">
        <v>2</v>
      </c>
      <c r="EL4" s="37">
        <v>6</v>
      </c>
      <c r="EM4" s="37">
        <v>4</v>
      </c>
      <c r="EN4" s="37">
        <v>8</v>
      </c>
      <c r="EO4" s="37">
        <v>3</v>
      </c>
      <c r="EP4" s="37">
        <v>4</v>
      </c>
      <c r="EQ4" s="37">
        <v>3</v>
      </c>
      <c r="ER4" s="37">
        <v>2</v>
      </c>
      <c r="ES4" s="37" t="s">
        <v>893</v>
      </c>
      <c r="ET4" s="75">
        <f t="shared" si="8"/>
        <v>68</v>
      </c>
      <c r="EU4" s="76">
        <v>1</v>
      </c>
      <c r="EV4" s="76">
        <v>1</v>
      </c>
      <c r="EW4" s="76">
        <v>1</v>
      </c>
      <c r="EX4" s="76">
        <v>1</v>
      </c>
      <c r="EY4" s="76">
        <v>1</v>
      </c>
      <c r="EZ4" s="76">
        <v>1</v>
      </c>
      <c r="FA4" s="76">
        <v>1</v>
      </c>
      <c r="FB4" s="76">
        <v>1</v>
      </c>
      <c r="FC4" s="76">
        <v>1</v>
      </c>
      <c r="FD4" s="76">
        <v>1</v>
      </c>
      <c r="FE4" s="76">
        <v>0</v>
      </c>
      <c r="FF4" s="76">
        <v>0</v>
      </c>
      <c r="FG4" s="76">
        <v>1</v>
      </c>
      <c r="FH4" s="76">
        <v>1</v>
      </c>
      <c r="FI4" s="76">
        <v>1</v>
      </c>
      <c r="FJ4" s="76">
        <v>1</v>
      </c>
      <c r="FK4" s="76">
        <v>1</v>
      </c>
      <c r="FL4" s="76">
        <v>1</v>
      </c>
      <c r="FM4" s="76">
        <v>1</v>
      </c>
      <c r="FN4" s="76">
        <v>1</v>
      </c>
      <c r="FO4" s="76">
        <v>1</v>
      </c>
      <c r="FP4" s="76">
        <v>1</v>
      </c>
      <c r="FQ4" s="76">
        <v>1</v>
      </c>
      <c r="FR4" s="76">
        <v>1</v>
      </c>
      <c r="FS4" s="76">
        <v>1</v>
      </c>
      <c r="FT4" s="76">
        <v>1</v>
      </c>
      <c r="FU4" s="76">
        <v>1</v>
      </c>
      <c r="FV4" s="76">
        <v>1</v>
      </c>
      <c r="FW4" s="76">
        <v>1</v>
      </c>
      <c r="FX4" s="76">
        <v>1</v>
      </c>
      <c r="FY4" s="76">
        <v>1</v>
      </c>
      <c r="FZ4" s="76">
        <v>1</v>
      </c>
      <c r="GA4" s="76">
        <v>2</v>
      </c>
      <c r="GB4" s="76">
        <v>2</v>
      </c>
      <c r="GC4" s="76">
        <v>2</v>
      </c>
      <c r="GD4" s="76">
        <v>2</v>
      </c>
      <c r="GE4" s="76">
        <v>2</v>
      </c>
      <c r="GF4" s="76">
        <v>2</v>
      </c>
      <c r="GG4" s="76">
        <v>2</v>
      </c>
      <c r="GH4" s="76">
        <v>1</v>
      </c>
      <c r="GI4" s="76">
        <v>1</v>
      </c>
      <c r="GJ4" s="76">
        <v>1</v>
      </c>
      <c r="GK4" s="76">
        <v>1</v>
      </c>
      <c r="GL4" s="76">
        <v>1</v>
      </c>
      <c r="GM4" s="76">
        <v>1</v>
      </c>
      <c r="GN4" s="76">
        <v>1</v>
      </c>
      <c r="GO4" s="76">
        <v>1</v>
      </c>
      <c r="GP4" s="76">
        <v>1</v>
      </c>
      <c r="GQ4" s="76">
        <v>1</v>
      </c>
      <c r="GR4" s="76">
        <v>1</v>
      </c>
      <c r="GS4" s="76">
        <v>1</v>
      </c>
      <c r="GT4" s="76">
        <v>1</v>
      </c>
      <c r="GU4" s="76">
        <v>1</v>
      </c>
      <c r="GV4" s="76">
        <v>1</v>
      </c>
      <c r="GW4" s="76">
        <v>1</v>
      </c>
      <c r="GX4" s="76">
        <v>1</v>
      </c>
      <c r="GY4" s="76">
        <v>1</v>
      </c>
      <c r="GZ4" s="76">
        <v>1</v>
      </c>
      <c r="HA4" s="76">
        <v>1</v>
      </c>
      <c r="HB4" s="76">
        <v>1</v>
      </c>
      <c r="HC4" s="76">
        <v>1</v>
      </c>
      <c r="HD4" s="76">
        <v>1</v>
      </c>
      <c r="HE4" s="76">
        <v>1</v>
      </c>
      <c r="HF4" s="77" t="s">
        <v>894</v>
      </c>
    </row>
    <row r="5" spans="1:1018" ht="15.75" customHeight="1" x14ac:dyDescent="0.25">
      <c r="A5" s="31" t="s">
        <v>191</v>
      </c>
      <c r="C5" s="26">
        <v>9</v>
      </c>
      <c r="D5" s="26">
        <v>9</v>
      </c>
      <c r="H5" s="27"/>
      <c r="J5" s="86" t="s">
        <v>535</v>
      </c>
      <c r="K5" s="86"/>
      <c r="L5" s="26" t="s">
        <v>763</v>
      </c>
      <c r="M5" s="26">
        <v>1</v>
      </c>
      <c r="N5" s="32">
        <f t="shared" si="0"/>
        <v>225</v>
      </c>
      <c r="O5" s="32">
        <f t="shared" si="1"/>
        <v>41</v>
      </c>
      <c r="P5" s="55">
        <f t="shared" si="2"/>
        <v>0</v>
      </c>
      <c r="Q5" s="66">
        <v>0</v>
      </c>
      <c r="R5" s="66">
        <v>0</v>
      </c>
      <c r="S5" s="66">
        <v>0</v>
      </c>
      <c r="T5" s="66">
        <v>0</v>
      </c>
      <c r="U5" s="66">
        <v>0</v>
      </c>
      <c r="V5" s="66">
        <v>0</v>
      </c>
      <c r="W5" s="66">
        <v>0</v>
      </c>
      <c r="X5" s="66">
        <v>0</v>
      </c>
      <c r="Y5" s="66">
        <v>0</v>
      </c>
      <c r="Z5" s="66">
        <v>0</v>
      </c>
      <c r="AA5" s="66">
        <v>0</v>
      </c>
      <c r="AB5" s="66">
        <v>0</v>
      </c>
      <c r="AC5" s="66">
        <v>0</v>
      </c>
      <c r="AD5" s="66">
        <v>0</v>
      </c>
      <c r="AE5" s="56">
        <f t="shared" si="3"/>
        <v>41</v>
      </c>
      <c r="AF5" s="67">
        <v>3</v>
      </c>
      <c r="AG5" s="67">
        <v>3</v>
      </c>
      <c r="AH5" s="67">
        <v>3</v>
      </c>
      <c r="AI5" s="67">
        <v>3</v>
      </c>
      <c r="AJ5" s="67">
        <v>0</v>
      </c>
      <c r="AK5" s="67">
        <v>2</v>
      </c>
      <c r="AL5" s="67">
        <v>0</v>
      </c>
      <c r="AM5" s="67">
        <v>0</v>
      </c>
      <c r="AN5" s="67">
        <v>0</v>
      </c>
      <c r="AO5" s="67">
        <v>0</v>
      </c>
      <c r="AP5" s="67">
        <v>4</v>
      </c>
      <c r="AQ5" s="67">
        <v>4</v>
      </c>
      <c r="AR5" s="67">
        <v>3</v>
      </c>
      <c r="AS5" s="67">
        <v>0</v>
      </c>
      <c r="AT5" s="67">
        <v>3</v>
      </c>
      <c r="AU5" s="67">
        <v>0</v>
      </c>
      <c r="AV5" s="67">
        <v>0</v>
      </c>
      <c r="AW5" s="67">
        <v>0</v>
      </c>
      <c r="AX5" s="67">
        <v>0</v>
      </c>
      <c r="AY5" s="67">
        <v>3</v>
      </c>
      <c r="AZ5" s="67">
        <v>3</v>
      </c>
      <c r="BA5" s="67">
        <v>4</v>
      </c>
      <c r="BB5" s="67">
        <v>0</v>
      </c>
      <c r="BC5" s="67">
        <v>3</v>
      </c>
      <c r="BD5" s="67">
        <v>0</v>
      </c>
      <c r="BE5" s="67">
        <v>0</v>
      </c>
      <c r="BF5" s="67">
        <v>0</v>
      </c>
      <c r="BG5" s="67">
        <v>0</v>
      </c>
      <c r="BH5" s="68">
        <v>69</v>
      </c>
      <c r="BI5" s="68">
        <v>69</v>
      </c>
      <c r="BJ5" s="78">
        <f t="shared" si="4"/>
        <v>184</v>
      </c>
      <c r="BK5" s="83">
        <f t="shared" si="5"/>
        <v>16</v>
      </c>
      <c r="BL5" s="67">
        <v>0</v>
      </c>
      <c r="BM5" s="67">
        <v>0</v>
      </c>
      <c r="BN5" s="67">
        <v>0</v>
      </c>
      <c r="BO5" s="67">
        <v>1</v>
      </c>
      <c r="BP5" s="67">
        <v>1</v>
      </c>
      <c r="BQ5" s="67">
        <v>0</v>
      </c>
      <c r="BR5" s="67">
        <v>1</v>
      </c>
      <c r="BS5" s="67">
        <v>1</v>
      </c>
      <c r="BT5" s="67">
        <v>0</v>
      </c>
      <c r="BU5" s="67">
        <v>1</v>
      </c>
      <c r="BV5" s="67">
        <v>2</v>
      </c>
      <c r="BW5" s="67">
        <v>0</v>
      </c>
      <c r="BX5" s="67">
        <v>0</v>
      </c>
      <c r="BY5" s="67">
        <v>0</v>
      </c>
      <c r="BZ5" s="67">
        <v>0</v>
      </c>
      <c r="CA5" s="67">
        <v>1</v>
      </c>
      <c r="CB5" s="67">
        <v>0</v>
      </c>
      <c r="CC5" s="67">
        <v>0</v>
      </c>
      <c r="CD5" s="67">
        <v>0</v>
      </c>
      <c r="CE5" s="67">
        <v>0</v>
      </c>
      <c r="CF5" s="67">
        <v>0</v>
      </c>
      <c r="CG5" s="67">
        <v>2</v>
      </c>
      <c r="CH5" s="67">
        <v>0</v>
      </c>
      <c r="CI5" s="67">
        <v>0</v>
      </c>
      <c r="CJ5" s="67">
        <v>0</v>
      </c>
      <c r="CK5" s="67">
        <v>3</v>
      </c>
      <c r="CL5" s="67">
        <v>0</v>
      </c>
      <c r="CM5" s="67">
        <v>2</v>
      </c>
      <c r="CN5" s="67">
        <v>0</v>
      </c>
      <c r="CO5" s="67">
        <v>0</v>
      </c>
      <c r="CP5" s="67">
        <v>1</v>
      </c>
      <c r="CQ5" s="67">
        <v>0</v>
      </c>
      <c r="CR5" s="70" t="s">
        <v>897</v>
      </c>
      <c r="CS5" s="71">
        <f t="shared" si="6"/>
        <v>77</v>
      </c>
      <c r="CU5" s="73">
        <v>6</v>
      </c>
      <c r="CV5" s="73">
        <v>6</v>
      </c>
      <c r="CW5" s="73">
        <v>0</v>
      </c>
      <c r="CX5" s="73">
        <v>0</v>
      </c>
      <c r="CZ5" s="73">
        <v>2</v>
      </c>
      <c r="DA5" s="73">
        <v>2</v>
      </c>
      <c r="DB5" s="73">
        <v>4</v>
      </c>
      <c r="DC5" s="73">
        <v>9</v>
      </c>
      <c r="DD5" s="73">
        <v>10</v>
      </c>
      <c r="DE5" s="73">
        <v>5</v>
      </c>
      <c r="DF5" s="73">
        <v>3</v>
      </c>
      <c r="DG5" s="73">
        <v>3</v>
      </c>
      <c r="DH5" s="73">
        <v>0</v>
      </c>
      <c r="DJ5" s="73">
        <v>2</v>
      </c>
      <c r="DK5" s="73">
        <v>0</v>
      </c>
      <c r="DL5" s="73">
        <v>2</v>
      </c>
      <c r="DM5" s="73">
        <v>5</v>
      </c>
      <c r="DN5" s="73">
        <v>5</v>
      </c>
      <c r="DO5" s="73">
        <v>5</v>
      </c>
      <c r="DP5" s="73">
        <v>5</v>
      </c>
      <c r="DQ5" s="73">
        <v>3</v>
      </c>
      <c r="DR5" s="72" t="s">
        <v>899</v>
      </c>
      <c r="DS5" s="74">
        <f t="shared" si="7"/>
        <v>67</v>
      </c>
      <c r="DU5" s="37">
        <v>5</v>
      </c>
      <c r="DV5" s="37">
        <v>5</v>
      </c>
      <c r="DW5" s="37">
        <v>3</v>
      </c>
      <c r="DX5" s="37">
        <v>2</v>
      </c>
      <c r="DY5" s="37">
        <v>2</v>
      </c>
      <c r="DZ5" s="37">
        <v>2</v>
      </c>
      <c r="EA5" s="37">
        <v>3</v>
      </c>
      <c r="EB5" s="37">
        <v>6</v>
      </c>
      <c r="EC5" s="37">
        <v>0</v>
      </c>
      <c r="ED5" s="37">
        <v>4</v>
      </c>
      <c r="EE5" s="37">
        <v>5</v>
      </c>
      <c r="EG5" s="37">
        <v>3</v>
      </c>
      <c r="EH5" s="37">
        <v>2</v>
      </c>
      <c r="EI5" s="37">
        <v>1</v>
      </c>
      <c r="EJ5" s="37">
        <v>2</v>
      </c>
      <c r="EK5" s="37">
        <v>2</v>
      </c>
      <c r="EL5" s="37">
        <v>4</v>
      </c>
      <c r="EM5" s="37">
        <v>0</v>
      </c>
      <c r="EN5" s="37">
        <v>7</v>
      </c>
      <c r="EO5" s="37">
        <v>3</v>
      </c>
      <c r="EP5" s="37">
        <v>4</v>
      </c>
      <c r="EQ5" s="37">
        <v>2</v>
      </c>
      <c r="ER5" s="37">
        <v>0</v>
      </c>
      <c r="ES5" s="37" t="s">
        <v>898</v>
      </c>
      <c r="ET5" s="75">
        <f t="shared" si="8"/>
        <v>24</v>
      </c>
      <c r="EU5" s="76">
        <v>1</v>
      </c>
      <c r="EV5" s="76">
        <v>1</v>
      </c>
      <c r="EW5" s="76">
        <v>1</v>
      </c>
      <c r="EX5" s="76">
        <v>0</v>
      </c>
      <c r="EY5" s="76">
        <v>1</v>
      </c>
      <c r="EZ5" s="76">
        <v>0</v>
      </c>
      <c r="FA5" s="76">
        <v>0</v>
      </c>
      <c r="FB5" s="76">
        <v>1</v>
      </c>
      <c r="FC5" s="76">
        <v>1</v>
      </c>
      <c r="FD5" s="76">
        <v>1</v>
      </c>
      <c r="FE5" s="76">
        <v>0</v>
      </c>
      <c r="FF5" s="76">
        <v>0</v>
      </c>
      <c r="FG5" s="76">
        <v>0</v>
      </c>
      <c r="FH5" s="76">
        <v>0</v>
      </c>
      <c r="FI5" s="76">
        <v>0</v>
      </c>
      <c r="FJ5" s="76">
        <v>0</v>
      </c>
      <c r="FK5" s="76">
        <v>1</v>
      </c>
      <c r="FL5" s="76">
        <v>1</v>
      </c>
      <c r="FM5" s="76">
        <v>1</v>
      </c>
      <c r="FN5" s="76">
        <v>0</v>
      </c>
      <c r="FO5" s="76">
        <v>0</v>
      </c>
      <c r="FP5" s="76">
        <v>0</v>
      </c>
      <c r="FQ5" s="76">
        <v>0</v>
      </c>
      <c r="FR5" s="76">
        <v>0</v>
      </c>
      <c r="FS5" s="76">
        <v>1</v>
      </c>
      <c r="FT5" s="76">
        <v>1</v>
      </c>
      <c r="FU5" s="76">
        <v>1</v>
      </c>
      <c r="FV5" s="76">
        <v>0</v>
      </c>
      <c r="FW5" s="76">
        <v>0</v>
      </c>
      <c r="FX5" s="76">
        <v>1</v>
      </c>
      <c r="FY5" s="76">
        <v>1</v>
      </c>
      <c r="FZ5" s="76">
        <v>1</v>
      </c>
      <c r="GA5" s="76">
        <v>0</v>
      </c>
      <c r="GB5" s="76">
        <v>0</v>
      </c>
      <c r="GC5" s="76">
        <v>0</v>
      </c>
      <c r="GD5" s="76">
        <v>0</v>
      </c>
      <c r="GE5" s="76">
        <v>0</v>
      </c>
      <c r="GF5" s="76">
        <v>0</v>
      </c>
      <c r="GG5" s="76">
        <v>0</v>
      </c>
      <c r="GH5" s="76">
        <v>1</v>
      </c>
      <c r="GI5" s="76">
        <v>1</v>
      </c>
      <c r="GJ5" s="76">
        <v>1</v>
      </c>
      <c r="GK5" s="76">
        <v>0</v>
      </c>
      <c r="GL5" s="76">
        <v>0</v>
      </c>
      <c r="GM5" s="76">
        <v>0</v>
      </c>
      <c r="GN5" s="76">
        <v>0</v>
      </c>
      <c r="GO5" s="76">
        <v>1</v>
      </c>
      <c r="GP5" s="76">
        <v>1</v>
      </c>
      <c r="GQ5" s="76">
        <v>0</v>
      </c>
      <c r="GR5" s="76">
        <v>0</v>
      </c>
      <c r="GS5" s="76">
        <v>0</v>
      </c>
      <c r="GT5" s="76">
        <v>0</v>
      </c>
      <c r="GU5" s="76">
        <v>0</v>
      </c>
      <c r="GV5" s="76">
        <v>0</v>
      </c>
      <c r="GW5" s="76">
        <v>0</v>
      </c>
      <c r="GX5" s="76">
        <v>1</v>
      </c>
      <c r="GY5" s="76">
        <v>1</v>
      </c>
      <c r="GZ5" s="76">
        <v>1</v>
      </c>
      <c r="HA5" s="76">
        <v>0</v>
      </c>
      <c r="HB5" s="76">
        <v>0</v>
      </c>
      <c r="HC5" s="76">
        <v>0</v>
      </c>
      <c r="HD5" s="76">
        <v>0</v>
      </c>
      <c r="HE5" s="76">
        <v>0</v>
      </c>
      <c r="HF5" s="77" t="s">
        <v>894</v>
      </c>
    </row>
    <row r="6" spans="1:1018" ht="15.75" customHeight="1" x14ac:dyDescent="0.25">
      <c r="A6" s="31" t="s">
        <v>13</v>
      </c>
      <c r="C6" s="26">
        <v>9</v>
      </c>
      <c r="D6" s="26">
        <v>9</v>
      </c>
      <c r="H6" s="27"/>
      <c r="J6" s="86" t="s">
        <v>522</v>
      </c>
      <c r="K6" s="86"/>
      <c r="M6" s="26">
        <v>1</v>
      </c>
      <c r="N6" s="32">
        <f t="shared" si="0"/>
        <v>222</v>
      </c>
      <c r="O6" s="32">
        <f t="shared" si="1"/>
        <v>66</v>
      </c>
      <c r="P6" s="55">
        <f t="shared" si="2"/>
        <v>28</v>
      </c>
      <c r="Q6" s="66">
        <v>7</v>
      </c>
      <c r="R6" s="66">
        <v>0</v>
      </c>
      <c r="S6" s="66">
        <v>10</v>
      </c>
      <c r="T6" s="66">
        <v>11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56">
        <f t="shared" si="3"/>
        <v>38</v>
      </c>
      <c r="AF6" s="67">
        <v>3</v>
      </c>
      <c r="AG6" s="67">
        <v>3</v>
      </c>
      <c r="AH6" s="67">
        <v>3</v>
      </c>
      <c r="AI6" s="67">
        <v>0</v>
      </c>
      <c r="AJ6" s="67">
        <v>0</v>
      </c>
      <c r="AK6" s="67">
        <v>2</v>
      </c>
      <c r="AL6" s="67">
        <v>0</v>
      </c>
      <c r="AM6" s="67">
        <v>0</v>
      </c>
      <c r="AN6" s="67">
        <v>0</v>
      </c>
      <c r="AO6" s="67">
        <v>0</v>
      </c>
      <c r="AP6" s="67">
        <v>4</v>
      </c>
      <c r="AQ6" s="67">
        <v>4</v>
      </c>
      <c r="AR6" s="67">
        <v>3</v>
      </c>
      <c r="AS6" s="67">
        <v>0</v>
      </c>
      <c r="AT6" s="67">
        <v>3</v>
      </c>
      <c r="AU6" s="67">
        <v>0</v>
      </c>
      <c r="AV6" s="67">
        <v>0</v>
      </c>
      <c r="AW6" s="67">
        <v>0</v>
      </c>
      <c r="AX6" s="67">
        <v>0</v>
      </c>
      <c r="AY6" s="67">
        <v>3</v>
      </c>
      <c r="AZ6" s="67">
        <v>3</v>
      </c>
      <c r="BA6" s="67">
        <v>4</v>
      </c>
      <c r="BB6" s="67">
        <v>0</v>
      </c>
      <c r="BC6" s="67">
        <v>3</v>
      </c>
      <c r="BD6" s="67">
        <v>0</v>
      </c>
      <c r="BE6" s="67">
        <v>0</v>
      </c>
      <c r="BF6" s="67">
        <v>0</v>
      </c>
      <c r="BG6" s="67">
        <v>0</v>
      </c>
      <c r="BH6" s="68">
        <v>26</v>
      </c>
      <c r="BI6" s="68">
        <v>26</v>
      </c>
      <c r="BJ6" s="78">
        <f t="shared" si="4"/>
        <v>156</v>
      </c>
      <c r="BK6" s="83">
        <f t="shared" si="5"/>
        <v>0</v>
      </c>
      <c r="CR6" s="70" t="s">
        <v>891</v>
      </c>
      <c r="CS6" s="71">
        <f t="shared" si="6"/>
        <v>97</v>
      </c>
      <c r="CU6" s="73">
        <v>6</v>
      </c>
      <c r="CV6" s="73">
        <v>6</v>
      </c>
      <c r="CW6" s="73">
        <v>9</v>
      </c>
      <c r="CX6" s="73">
        <v>9</v>
      </c>
      <c r="CZ6" s="73">
        <v>2</v>
      </c>
      <c r="DA6" s="73">
        <v>2</v>
      </c>
      <c r="DB6" s="73">
        <v>4</v>
      </c>
      <c r="DC6" s="73">
        <v>9</v>
      </c>
      <c r="DD6" s="73">
        <v>10</v>
      </c>
      <c r="DE6" s="73">
        <v>5</v>
      </c>
      <c r="DF6" s="73">
        <v>0</v>
      </c>
      <c r="DG6" s="73">
        <v>3</v>
      </c>
      <c r="DH6" s="73">
        <v>2</v>
      </c>
      <c r="DJ6" s="73">
        <v>2</v>
      </c>
      <c r="DK6" s="73">
        <v>3</v>
      </c>
      <c r="DL6" s="73">
        <v>2</v>
      </c>
      <c r="DM6" s="73">
        <v>5</v>
      </c>
      <c r="DN6" s="73">
        <v>5</v>
      </c>
      <c r="DO6" s="73">
        <v>5</v>
      </c>
      <c r="DP6" s="73">
        <v>5</v>
      </c>
      <c r="DQ6" s="73">
        <v>3</v>
      </c>
      <c r="DR6" s="72" t="s">
        <v>892</v>
      </c>
      <c r="DS6" s="74">
        <f t="shared" si="7"/>
        <v>59</v>
      </c>
      <c r="DU6" s="37">
        <v>5</v>
      </c>
      <c r="DV6" s="37">
        <v>5</v>
      </c>
      <c r="DW6" s="37">
        <v>2</v>
      </c>
      <c r="DX6" s="37">
        <v>2</v>
      </c>
      <c r="DY6" s="37">
        <v>2</v>
      </c>
      <c r="DZ6" s="37">
        <v>2</v>
      </c>
      <c r="EA6" s="37">
        <v>3</v>
      </c>
      <c r="EB6" s="37">
        <v>5</v>
      </c>
      <c r="EC6" s="37">
        <v>0</v>
      </c>
      <c r="ED6" s="37">
        <v>0</v>
      </c>
      <c r="EE6" s="37">
        <v>5</v>
      </c>
      <c r="EG6" s="37">
        <v>3</v>
      </c>
      <c r="EH6" s="37">
        <v>2</v>
      </c>
      <c r="EI6" s="37">
        <v>1</v>
      </c>
      <c r="EJ6" s="37">
        <v>2</v>
      </c>
      <c r="EK6" s="37">
        <v>2</v>
      </c>
      <c r="EL6" s="37">
        <v>6</v>
      </c>
      <c r="EM6" s="37">
        <v>0</v>
      </c>
      <c r="EN6" s="37">
        <v>8</v>
      </c>
      <c r="EO6" s="37">
        <v>0</v>
      </c>
      <c r="EP6" s="37">
        <v>4</v>
      </c>
      <c r="EQ6" s="37">
        <v>0</v>
      </c>
      <c r="ER6" s="37">
        <v>0</v>
      </c>
      <c r="ES6" s="37" t="s">
        <v>896</v>
      </c>
      <c r="ET6" s="75">
        <f t="shared" si="8"/>
        <v>0</v>
      </c>
      <c r="HF6" s="77" t="s">
        <v>894</v>
      </c>
    </row>
    <row r="7" spans="1:1018" ht="15.75" customHeight="1" x14ac:dyDescent="0.25">
      <c r="A7" s="31" t="s">
        <v>162</v>
      </c>
      <c r="C7" s="26">
        <v>8</v>
      </c>
      <c r="D7" s="26">
        <v>9</v>
      </c>
      <c r="H7" s="27"/>
      <c r="J7" s="86" t="s">
        <v>546</v>
      </c>
      <c r="K7" s="86"/>
      <c r="M7" s="26">
        <v>2</v>
      </c>
      <c r="N7" s="32">
        <f t="shared" si="0"/>
        <v>180</v>
      </c>
      <c r="O7" s="32">
        <f t="shared" si="1"/>
        <v>33</v>
      </c>
      <c r="P7" s="55">
        <f t="shared" si="2"/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56">
        <f t="shared" si="3"/>
        <v>33</v>
      </c>
      <c r="AF7" s="67">
        <v>3</v>
      </c>
      <c r="AG7" s="67">
        <v>3</v>
      </c>
      <c r="AH7" s="67">
        <v>3</v>
      </c>
      <c r="AI7" s="67">
        <v>3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4</v>
      </c>
      <c r="AQ7" s="67">
        <v>4</v>
      </c>
      <c r="AR7" s="67">
        <v>3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3</v>
      </c>
      <c r="AZ7" s="67">
        <v>3</v>
      </c>
      <c r="BA7" s="67">
        <v>4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7">
        <v>0</v>
      </c>
      <c r="BH7" s="68">
        <v>50</v>
      </c>
      <c r="BI7" s="68">
        <v>50</v>
      </c>
      <c r="BJ7" s="78">
        <f t="shared" si="4"/>
        <v>147</v>
      </c>
      <c r="BK7" s="83">
        <f t="shared" si="5"/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>
        <v>0</v>
      </c>
      <c r="CA7" s="67">
        <v>0</v>
      </c>
      <c r="CB7" s="67">
        <v>0</v>
      </c>
      <c r="CC7" s="67">
        <v>0</v>
      </c>
      <c r="CD7" s="67">
        <v>0</v>
      </c>
      <c r="CE7" s="67">
        <v>0</v>
      </c>
      <c r="CF7" s="67">
        <v>0</v>
      </c>
      <c r="CG7" s="67">
        <v>0</v>
      </c>
      <c r="CH7" s="67">
        <v>0</v>
      </c>
      <c r="CI7" s="67">
        <v>0</v>
      </c>
      <c r="CJ7" s="67">
        <v>0</v>
      </c>
      <c r="CK7" s="67">
        <v>0</v>
      </c>
      <c r="CL7" s="67">
        <v>0</v>
      </c>
      <c r="CM7" s="67">
        <v>0</v>
      </c>
      <c r="CN7" s="67">
        <v>0</v>
      </c>
      <c r="CO7" s="67">
        <v>0</v>
      </c>
      <c r="CP7" s="67">
        <v>0</v>
      </c>
      <c r="CQ7" s="67">
        <v>0</v>
      </c>
      <c r="CR7" s="70" t="s">
        <v>897</v>
      </c>
      <c r="CS7" s="71">
        <f t="shared" si="6"/>
        <v>73</v>
      </c>
      <c r="CU7" s="73">
        <v>6</v>
      </c>
      <c r="CV7" s="73">
        <v>6</v>
      </c>
      <c r="CW7" s="73">
        <v>9</v>
      </c>
      <c r="CX7" s="73">
        <v>9</v>
      </c>
      <c r="CZ7" s="73">
        <v>2</v>
      </c>
      <c r="DA7" s="73">
        <v>2</v>
      </c>
      <c r="DB7" s="73">
        <v>4</v>
      </c>
      <c r="DC7" s="73">
        <v>0</v>
      </c>
      <c r="DD7" s="73">
        <v>0</v>
      </c>
      <c r="DE7" s="73">
        <v>0</v>
      </c>
      <c r="DF7" s="73">
        <v>3</v>
      </c>
      <c r="DG7" s="73">
        <v>0</v>
      </c>
      <c r="DH7" s="73">
        <v>2</v>
      </c>
      <c r="DJ7" s="73">
        <v>2</v>
      </c>
      <c r="DK7" s="73">
        <v>3</v>
      </c>
      <c r="DL7" s="73">
        <v>2</v>
      </c>
      <c r="DM7" s="73">
        <v>5</v>
      </c>
      <c r="DN7" s="73">
        <v>5</v>
      </c>
      <c r="DO7" s="73">
        <v>5</v>
      </c>
      <c r="DP7" s="73">
        <v>5</v>
      </c>
      <c r="DQ7" s="73">
        <v>3</v>
      </c>
      <c r="DR7" s="72" t="s">
        <v>892</v>
      </c>
      <c r="DS7" s="74">
        <f t="shared" si="7"/>
        <v>23</v>
      </c>
      <c r="DU7" s="37">
        <v>4</v>
      </c>
      <c r="DV7" s="37">
        <v>4</v>
      </c>
      <c r="DW7" s="37">
        <v>2</v>
      </c>
      <c r="DX7" s="37">
        <v>2</v>
      </c>
      <c r="DY7" s="37">
        <v>0</v>
      </c>
      <c r="DZ7" s="37">
        <v>2</v>
      </c>
      <c r="EA7" s="37">
        <v>0</v>
      </c>
      <c r="EB7" s="37">
        <v>1</v>
      </c>
      <c r="EC7" s="37">
        <v>3</v>
      </c>
      <c r="ED7" s="37">
        <v>0</v>
      </c>
      <c r="EE7" s="37">
        <v>2</v>
      </c>
      <c r="EG7" s="37">
        <v>0</v>
      </c>
      <c r="EH7" s="37">
        <v>0</v>
      </c>
      <c r="EI7" s="37">
        <v>1</v>
      </c>
      <c r="EJ7" s="37">
        <v>0</v>
      </c>
      <c r="EK7" s="37">
        <v>2</v>
      </c>
      <c r="EL7" s="37">
        <v>0</v>
      </c>
      <c r="EM7" s="37">
        <v>0</v>
      </c>
      <c r="EN7" s="37">
        <v>0</v>
      </c>
      <c r="EO7" s="37">
        <v>0</v>
      </c>
      <c r="EP7" s="37">
        <v>0</v>
      </c>
      <c r="EQ7" s="37">
        <v>0</v>
      </c>
      <c r="ER7" s="37">
        <v>0</v>
      </c>
      <c r="ES7" s="37" t="s">
        <v>898</v>
      </c>
      <c r="ET7" s="75">
        <f t="shared" si="8"/>
        <v>51</v>
      </c>
      <c r="EU7" s="76">
        <v>1</v>
      </c>
      <c r="EV7" s="76">
        <v>1</v>
      </c>
      <c r="EW7" s="76">
        <v>1</v>
      </c>
      <c r="EX7" s="76">
        <v>1</v>
      </c>
      <c r="EY7" s="76">
        <v>1</v>
      </c>
      <c r="EZ7" s="76">
        <v>1</v>
      </c>
      <c r="FA7" s="76">
        <v>1</v>
      </c>
      <c r="FB7" s="76">
        <v>1</v>
      </c>
      <c r="FC7" s="76">
        <v>1</v>
      </c>
      <c r="FD7" s="76">
        <v>1</v>
      </c>
      <c r="FE7" s="76">
        <v>1</v>
      </c>
      <c r="FF7" s="76">
        <v>1</v>
      </c>
      <c r="FG7" s="76">
        <v>1</v>
      </c>
      <c r="FH7" s="76">
        <v>1</v>
      </c>
      <c r="FI7" s="76">
        <v>1</v>
      </c>
      <c r="FJ7" s="76">
        <v>1</v>
      </c>
      <c r="FK7" s="76">
        <v>1</v>
      </c>
      <c r="FL7" s="76">
        <v>1</v>
      </c>
      <c r="FM7" s="76">
        <v>1</v>
      </c>
      <c r="FN7" s="76">
        <v>1</v>
      </c>
      <c r="FO7" s="76">
        <v>1</v>
      </c>
      <c r="FP7" s="76">
        <v>0</v>
      </c>
      <c r="FQ7" s="76">
        <v>1</v>
      </c>
      <c r="FR7" s="76">
        <v>1</v>
      </c>
      <c r="FS7" s="76">
        <v>1</v>
      </c>
      <c r="FT7" s="76">
        <v>1</v>
      </c>
      <c r="FU7" s="76">
        <v>0</v>
      </c>
      <c r="FV7" s="76">
        <v>1</v>
      </c>
      <c r="FW7" s="76">
        <v>1</v>
      </c>
      <c r="FX7" s="76">
        <v>0</v>
      </c>
      <c r="FY7" s="76">
        <v>0</v>
      </c>
      <c r="FZ7" s="76">
        <v>0</v>
      </c>
      <c r="GA7" s="76">
        <v>0</v>
      </c>
      <c r="GB7" s="76">
        <v>0</v>
      </c>
      <c r="GC7" s="76">
        <v>0</v>
      </c>
      <c r="GD7" s="76">
        <v>0</v>
      </c>
      <c r="GE7" s="76">
        <v>0</v>
      </c>
      <c r="GF7" s="76">
        <v>0</v>
      </c>
      <c r="GG7" s="76">
        <v>0</v>
      </c>
      <c r="GH7" s="76">
        <v>1</v>
      </c>
      <c r="GI7" s="76">
        <v>1</v>
      </c>
      <c r="GJ7" s="76">
        <v>1</v>
      </c>
      <c r="GK7" s="76">
        <v>1</v>
      </c>
      <c r="GL7" s="76">
        <v>1</v>
      </c>
      <c r="GM7" s="76">
        <v>1</v>
      </c>
      <c r="GN7" s="76">
        <v>1</v>
      </c>
      <c r="GO7" s="76">
        <v>1</v>
      </c>
      <c r="GP7" s="76">
        <v>1</v>
      </c>
      <c r="GQ7" s="76">
        <v>1</v>
      </c>
      <c r="GR7" s="76">
        <v>1</v>
      </c>
      <c r="GS7" s="76">
        <v>1</v>
      </c>
      <c r="GT7" s="76">
        <v>1</v>
      </c>
      <c r="GU7" s="76">
        <v>1</v>
      </c>
      <c r="GV7" s="76">
        <v>1</v>
      </c>
      <c r="GW7" s="76">
        <v>1</v>
      </c>
      <c r="GX7" s="76">
        <v>1</v>
      </c>
      <c r="GY7" s="76">
        <v>1</v>
      </c>
      <c r="GZ7" s="76">
        <v>1</v>
      </c>
      <c r="HA7" s="76">
        <v>1</v>
      </c>
      <c r="HB7" s="76">
        <v>1</v>
      </c>
      <c r="HC7" s="76">
        <v>1</v>
      </c>
      <c r="HD7" s="76">
        <v>1</v>
      </c>
      <c r="HE7" s="76">
        <v>1</v>
      </c>
      <c r="HF7" s="77" t="s">
        <v>894</v>
      </c>
    </row>
    <row r="8" spans="1:1018" ht="15.75" customHeight="1" x14ac:dyDescent="0.25">
      <c r="A8" s="31" t="s">
        <v>22</v>
      </c>
      <c r="C8" s="26">
        <v>9</v>
      </c>
      <c r="D8" s="26">
        <v>9</v>
      </c>
      <c r="H8" s="27"/>
      <c r="J8" s="86" t="s">
        <v>529</v>
      </c>
      <c r="K8" s="86"/>
      <c r="M8" s="26">
        <v>2</v>
      </c>
      <c r="N8" s="32">
        <f t="shared" si="0"/>
        <v>170</v>
      </c>
      <c r="O8" s="32">
        <f t="shared" si="1"/>
        <v>56</v>
      </c>
      <c r="P8" s="55">
        <f t="shared" si="2"/>
        <v>18</v>
      </c>
      <c r="Q8" s="66">
        <v>7</v>
      </c>
      <c r="R8" s="66">
        <v>0</v>
      </c>
      <c r="S8" s="66">
        <v>0</v>
      </c>
      <c r="T8" s="66">
        <v>11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56">
        <f t="shared" si="3"/>
        <v>38</v>
      </c>
      <c r="AF8" s="67">
        <v>3</v>
      </c>
      <c r="AG8" s="67">
        <v>3</v>
      </c>
      <c r="AH8" s="67">
        <v>3</v>
      </c>
      <c r="AI8" s="67">
        <v>0</v>
      </c>
      <c r="AJ8" s="67">
        <v>0</v>
      </c>
      <c r="AK8" s="67">
        <v>2</v>
      </c>
      <c r="AL8" s="67">
        <v>0</v>
      </c>
      <c r="AM8" s="67">
        <v>0</v>
      </c>
      <c r="AN8" s="67">
        <v>0</v>
      </c>
      <c r="AO8" s="67">
        <v>0</v>
      </c>
      <c r="AP8" s="67">
        <v>4</v>
      </c>
      <c r="AQ8" s="67">
        <v>4</v>
      </c>
      <c r="AR8" s="67">
        <v>3</v>
      </c>
      <c r="AS8" s="67">
        <v>0</v>
      </c>
      <c r="AT8" s="67">
        <v>3</v>
      </c>
      <c r="AU8" s="67">
        <v>0</v>
      </c>
      <c r="AV8" s="67">
        <v>0</v>
      </c>
      <c r="AW8" s="67">
        <v>0</v>
      </c>
      <c r="AX8" s="67">
        <v>0</v>
      </c>
      <c r="AY8" s="67">
        <v>3</v>
      </c>
      <c r="AZ8" s="67">
        <v>3</v>
      </c>
      <c r="BA8" s="67">
        <v>4</v>
      </c>
      <c r="BB8" s="67">
        <v>0</v>
      </c>
      <c r="BC8" s="67">
        <v>3</v>
      </c>
      <c r="BD8" s="67">
        <v>0</v>
      </c>
      <c r="BE8" s="67">
        <v>0</v>
      </c>
      <c r="BF8" s="67">
        <v>0</v>
      </c>
      <c r="BG8" s="67">
        <v>0</v>
      </c>
      <c r="BH8" s="68">
        <v>3</v>
      </c>
      <c r="BI8" s="68">
        <v>3</v>
      </c>
      <c r="BJ8" s="78">
        <f t="shared" si="4"/>
        <v>114</v>
      </c>
      <c r="BK8" s="83">
        <f t="shared" si="5"/>
        <v>10</v>
      </c>
      <c r="BN8" s="67">
        <v>1</v>
      </c>
      <c r="BO8" s="67">
        <v>1</v>
      </c>
      <c r="BP8" s="67">
        <v>1</v>
      </c>
      <c r="BQ8" s="67">
        <v>1</v>
      </c>
      <c r="BS8" s="67">
        <v>1</v>
      </c>
      <c r="BT8" s="67">
        <v>1</v>
      </c>
      <c r="BU8" s="67">
        <v>1</v>
      </c>
      <c r="BV8" s="67">
        <v>2</v>
      </c>
      <c r="CA8" s="67">
        <v>1</v>
      </c>
      <c r="CR8" s="70" t="s">
        <v>891</v>
      </c>
      <c r="CS8" s="71">
        <f t="shared" si="6"/>
        <v>0</v>
      </c>
      <c r="CU8" s="73">
        <v>0</v>
      </c>
      <c r="CV8" s="73">
        <v>0</v>
      </c>
      <c r="CW8" s="73">
        <v>0</v>
      </c>
      <c r="CX8" s="73">
        <v>0</v>
      </c>
      <c r="CZ8" s="73">
        <v>0</v>
      </c>
      <c r="DA8" s="73">
        <v>0</v>
      </c>
      <c r="DB8" s="73">
        <v>0</v>
      </c>
      <c r="DC8" s="73">
        <v>0</v>
      </c>
      <c r="DD8" s="73">
        <v>0</v>
      </c>
      <c r="DE8" s="73">
        <v>0</v>
      </c>
      <c r="DF8" s="73">
        <v>0</v>
      </c>
      <c r="DG8" s="73">
        <v>0</v>
      </c>
      <c r="DH8" s="73">
        <v>0</v>
      </c>
      <c r="DJ8" s="73">
        <v>0</v>
      </c>
      <c r="DK8" s="73">
        <v>0</v>
      </c>
      <c r="DL8" s="73">
        <v>0</v>
      </c>
      <c r="DM8" s="73">
        <v>0</v>
      </c>
      <c r="DN8" s="73">
        <v>0</v>
      </c>
      <c r="DO8" s="73">
        <v>0</v>
      </c>
      <c r="DP8" s="73">
        <v>0</v>
      </c>
      <c r="DQ8" s="73">
        <v>0</v>
      </c>
      <c r="DR8" s="72" t="s">
        <v>892</v>
      </c>
      <c r="DS8" s="74">
        <f t="shared" si="7"/>
        <v>36</v>
      </c>
      <c r="DU8" s="37">
        <v>5</v>
      </c>
      <c r="DV8" s="37">
        <v>5</v>
      </c>
      <c r="DW8" s="37">
        <v>3</v>
      </c>
      <c r="DX8" s="37">
        <v>2</v>
      </c>
      <c r="DY8" s="37" t="s">
        <v>895</v>
      </c>
      <c r="DZ8" s="37">
        <v>2</v>
      </c>
      <c r="EA8" s="37">
        <v>3</v>
      </c>
      <c r="EB8" s="37">
        <v>6</v>
      </c>
      <c r="EC8" s="37" t="s">
        <v>895</v>
      </c>
      <c r="ED8" s="37">
        <v>4</v>
      </c>
      <c r="EE8" s="37">
        <v>5</v>
      </c>
      <c r="EI8" s="37">
        <v>1</v>
      </c>
      <c r="ES8" s="37" t="s">
        <v>893</v>
      </c>
      <c r="ET8" s="75">
        <f t="shared" si="8"/>
        <v>68</v>
      </c>
      <c r="EU8" s="76">
        <v>1</v>
      </c>
      <c r="EV8" s="76">
        <v>1</v>
      </c>
      <c r="EW8" s="76">
        <v>1</v>
      </c>
      <c r="EX8" s="76">
        <v>1</v>
      </c>
      <c r="EY8" s="76">
        <v>1</v>
      </c>
      <c r="EZ8" s="76">
        <v>1</v>
      </c>
      <c r="FA8" s="76">
        <v>1</v>
      </c>
      <c r="FB8" s="76">
        <v>1</v>
      </c>
      <c r="FC8" s="76">
        <v>1</v>
      </c>
      <c r="FD8" s="76">
        <v>1</v>
      </c>
      <c r="FE8" s="76">
        <v>0</v>
      </c>
      <c r="FF8" s="76">
        <v>0</v>
      </c>
      <c r="FG8" s="76">
        <v>1</v>
      </c>
      <c r="FH8" s="76">
        <v>1</v>
      </c>
      <c r="FI8" s="76">
        <v>1</v>
      </c>
      <c r="FJ8" s="76">
        <v>1</v>
      </c>
      <c r="FK8" s="76">
        <v>1</v>
      </c>
      <c r="FL8" s="76">
        <v>1</v>
      </c>
      <c r="FM8" s="76">
        <v>1</v>
      </c>
      <c r="FN8" s="76">
        <v>1</v>
      </c>
      <c r="FO8" s="76">
        <v>1</v>
      </c>
      <c r="FP8" s="76">
        <v>1</v>
      </c>
      <c r="FQ8" s="76">
        <v>1</v>
      </c>
      <c r="FR8" s="76">
        <v>1</v>
      </c>
      <c r="FS8" s="76">
        <v>1</v>
      </c>
      <c r="FT8" s="76">
        <v>1</v>
      </c>
      <c r="FU8" s="76">
        <v>1</v>
      </c>
      <c r="FV8" s="76">
        <v>1</v>
      </c>
      <c r="FW8" s="76">
        <v>1</v>
      </c>
      <c r="FX8" s="76">
        <v>1</v>
      </c>
      <c r="FY8" s="76">
        <v>1</v>
      </c>
      <c r="FZ8" s="76">
        <v>1</v>
      </c>
      <c r="GA8" s="76">
        <v>2</v>
      </c>
      <c r="GB8" s="76">
        <v>2</v>
      </c>
      <c r="GC8" s="76">
        <v>2</v>
      </c>
      <c r="GD8" s="76">
        <v>2</v>
      </c>
      <c r="GE8" s="76">
        <v>2</v>
      </c>
      <c r="GF8" s="76">
        <v>2</v>
      </c>
      <c r="GG8" s="76">
        <v>2</v>
      </c>
      <c r="GH8" s="76">
        <v>1</v>
      </c>
      <c r="GI8" s="76">
        <v>1</v>
      </c>
      <c r="GJ8" s="76">
        <v>1</v>
      </c>
      <c r="GK8" s="76">
        <v>1</v>
      </c>
      <c r="GL8" s="76">
        <v>1</v>
      </c>
      <c r="GM8" s="76">
        <v>1</v>
      </c>
      <c r="GN8" s="76">
        <v>1</v>
      </c>
      <c r="GO8" s="76">
        <v>1</v>
      </c>
      <c r="GP8" s="76">
        <v>1</v>
      </c>
      <c r="GQ8" s="76">
        <v>1</v>
      </c>
      <c r="GR8" s="76">
        <v>1</v>
      </c>
      <c r="GS8" s="76">
        <v>1</v>
      </c>
      <c r="GT8" s="76">
        <v>1</v>
      </c>
      <c r="GU8" s="76">
        <v>1</v>
      </c>
      <c r="GV8" s="76">
        <v>1</v>
      </c>
      <c r="GW8" s="76">
        <v>1</v>
      </c>
      <c r="GX8" s="76">
        <v>1</v>
      </c>
      <c r="GY8" s="76">
        <v>1</v>
      </c>
      <c r="GZ8" s="76">
        <v>1</v>
      </c>
      <c r="HA8" s="76">
        <v>1</v>
      </c>
      <c r="HB8" s="76">
        <v>1</v>
      </c>
      <c r="HC8" s="76">
        <v>1</v>
      </c>
      <c r="HD8" s="76">
        <v>1</v>
      </c>
      <c r="HE8" s="76">
        <v>1</v>
      </c>
      <c r="HF8" s="77" t="s">
        <v>894</v>
      </c>
    </row>
    <row r="9" spans="1:1018" ht="15.75" customHeight="1" x14ac:dyDescent="0.25">
      <c r="A9" s="31" t="s">
        <v>262</v>
      </c>
      <c r="C9" s="26">
        <v>9</v>
      </c>
      <c r="D9" s="26">
        <v>9</v>
      </c>
      <c r="H9" s="27"/>
      <c r="J9" s="86" t="s">
        <v>515</v>
      </c>
      <c r="K9" s="86"/>
      <c r="M9" s="26">
        <v>2</v>
      </c>
      <c r="N9" s="32">
        <f t="shared" si="0"/>
        <v>170</v>
      </c>
      <c r="O9" s="32">
        <f t="shared" si="1"/>
        <v>70</v>
      </c>
      <c r="P9" s="55">
        <f t="shared" si="2"/>
        <v>29</v>
      </c>
      <c r="Q9" s="66">
        <v>7</v>
      </c>
      <c r="R9" s="66">
        <v>1</v>
      </c>
      <c r="S9" s="66">
        <v>10</v>
      </c>
      <c r="T9" s="66">
        <v>11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56">
        <f t="shared" si="3"/>
        <v>41</v>
      </c>
      <c r="AF9" s="67">
        <v>3</v>
      </c>
      <c r="AG9" s="67">
        <v>3</v>
      </c>
      <c r="AH9" s="67">
        <v>3</v>
      </c>
      <c r="AI9" s="67">
        <v>3</v>
      </c>
      <c r="AJ9" s="67">
        <v>0</v>
      </c>
      <c r="AK9" s="67">
        <v>2</v>
      </c>
      <c r="AL9" s="67">
        <v>0</v>
      </c>
      <c r="AM9" s="67">
        <v>0</v>
      </c>
      <c r="AN9" s="67">
        <v>0</v>
      </c>
      <c r="AO9" s="67">
        <v>0</v>
      </c>
      <c r="AP9" s="67">
        <v>4</v>
      </c>
      <c r="AQ9" s="67">
        <v>4</v>
      </c>
      <c r="AR9" s="67">
        <v>3</v>
      </c>
      <c r="AS9" s="67">
        <v>0</v>
      </c>
      <c r="AT9" s="67">
        <v>3</v>
      </c>
      <c r="AU9" s="67">
        <v>0</v>
      </c>
      <c r="AV9" s="67">
        <v>0</v>
      </c>
      <c r="AW9" s="67">
        <v>0</v>
      </c>
      <c r="AX9" s="67">
        <v>0</v>
      </c>
      <c r="AY9" s="67">
        <v>3</v>
      </c>
      <c r="AZ9" s="67">
        <v>3</v>
      </c>
      <c r="BA9" s="67">
        <v>4</v>
      </c>
      <c r="BB9" s="67">
        <v>0</v>
      </c>
      <c r="BC9" s="67">
        <v>3</v>
      </c>
      <c r="BD9" s="67">
        <v>0</v>
      </c>
      <c r="BE9" s="67">
        <v>0</v>
      </c>
      <c r="BF9" s="67">
        <v>0</v>
      </c>
      <c r="BG9" s="67">
        <v>0</v>
      </c>
      <c r="BH9" s="68">
        <v>34</v>
      </c>
      <c r="BI9" s="68">
        <v>34</v>
      </c>
      <c r="BJ9" s="78">
        <f t="shared" si="4"/>
        <v>100</v>
      </c>
      <c r="BK9" s="83">
        <f t="shared" si="5"/>
        <v>0</v>
      </c>
      <c r="CR9" s="70" t="s">
        <v>891</v>
      </c>
      <c r="CS9" s="71">
        <f t="shared" si="6"/>
        <v>0</v>
      </c>
      <c r="CU9" s="73">
        <v>0</v>
      </c>
      <c r="CV9" s="73">
        <v>0</v>
      </c>
      <c r="CW9" s="73">
        <v>0</v>
      </c>
      <c r="CX9" s="73">
        <v>0</v>
      </c>
      <c r="CZ9" s="73">
        <v>0</v>
      </c>
      <c r="DA9" s="73">
        <v>0</v>
      </c>
      <c r="DB9" s="73">
        <v>0</v>
      </c>
      <c r="DC9" s="73">
        <v>0</v>
      </c>
      <c r="DD9" s="73">
        <v>0</v>
      </c>
      <c r="DE9" s="73">
        <v>0</v>
      </c>
      <c r="DF9" s="73">
        <v>0</v>
      </c>
      <c r="DG9" s="73">
        <v>0</v>
      </c>
      <c r="DH9" s="73">
        <v>0</v>
      </c>
      <c r="DJ9" s="73">
        <v>0</v>
      </c>
      <c r="DK9" s="73">
        <v>0</v>
      </c>
      <c r="DL9" s="73">
        <v>0</v>
      </c>
      <c r="DM9" s="73">
        <v>0</v>
      </c>
      <c r="DN9" s="73">
        <v>0</v>
      </c>
      <c r="DO9" s="73">
        <v>0</v>
      </c>
      <c r="DP9" s="73">
        <v>0</v>
      </c>
      <c r="DQ9" s="73">
        <v>0</v>
      </c>
      <c r="DR9" s="72" t="s">
        <v>892</v>
      </c>
      <c r="DS9" s="74">
        <f t="shared" si="7"/>
        <v>30</v>
      </c>
      <c r="DU9" s="37">
        <v>3</v>
      </c>
      <c r="DV9" s="37">
        <v>4</v>
      </c>
      <c r="DW9" s="37">
        <v>3</v>
      </c>
      <c r="DX9" s="37">
        <v>2</v>
      </c>
      <c r="DY9" s="37">
        <v>2</v>
      </c>
      <c r="DZ9" s="37">
        <v>1</v>
      </c>
      <c r="EA9" s="37">
        <v>2</v>
      </c>
      <c r="EB9" s="37">
        <v>2</v>
      </c>
      <c r="EC9" s="37">
        <v>0</v>
      </c>
      <c r="ED9" s="37">
        <v>1</v>
      </c>
      <c r="EE9" s="37">
        <v>5</v>
      </c>
      <c r="EG9" s="37">
        <v>0</v>
      </c>
      <c r="EH9" s="37">
        <v>0</v>
      </c>
      <c r="EI9" s="37">
        <v>1</v>
      </c>
      <c r="EJ9" s="37">
        <v>1</v>
      </c>
      <c r="EK9" s="37">
        <v>2</v>
      </c>
      <c r="EL9" s="37">
        <v>0</v>
      </c>
      <c r="EM9" s="37">
        <v>0</v>
      </c>
      <c r="EN9" s="37">
        <v>1</v>
      </c>
      <c r="EO9" s="37">
        <v>0</v>
      </c>
      <c r="EP9" s="37">
        <v>0</v>
      </c>
      <c r="EQ9" s="37">
        <v>0</v>
      </c>
      <c r="ER9" s="37">
        <v>0</v>
      </c>
      <c r="ES9" s="37" t="s">
        <v>896</v>
      </c>
      <c r="ET9" s="75">
        <f t="shared" si="8"/>
        <v>70</v>
      </c>
      <c r="EU9" s="76">
        <v>1</v>
      </c>
      <c r="EV9" s="76">
        <v>1</v>
      </c>
      <c r="EW9" s="76">
        <v>1</v>
      </c>
      <c r="EX9" s="76">
        <v>1</v>
      </c>
      <c r="EY9" s="76">
        <v>1</v>
      </c>
      <c r="EZ9" s="76">
        <v>1</v>
      </c>
      <c r="FA9" s="76">
        <v>1</v>
      </c>
      <c r="FB9" s="76">
        <v>1</v>
      </c>
      <c r="FC9" s="76">
        <v>1</v>
      </c>
      <c r="FD9" s="76">
        <v>1</v>
      </c>
      <c r="FE9" s="76">
        <v>1</v>
      </c>
      <c r="FF9" s="76">
        <v>1</v>
      </c>
      <c r="FG9" s="76">
        <v>1</v>
      </c>
      <c r="FH9" s="76">
        <v>1</v>
      </c>
      <c r="FI9" s="76">
        <v>1</v>
      </c>
      <c r="FJ9" s="76">
        <v>1</v>
      </c>
      <c r="FK9" s="76">
        <v>1</v>
      </c>
      <c r="FL9" s="76">
        <v>1</v>
      </c>
      <c r="FM9" s="76">
        <v>1</v>
      </c>
      <c r="FN9" s="76">
        <v>1</v>
      </c>
      <c r="FO9" s="76">
        <v>1</v>
      </c>
      <c r="FP9" s="76">
        <v>1</v>
      </c>
      <c r="FQ9" s="76">
        <v>1</v>
      </c>
      <c r="FR9" s="76">
        <v>1</v>
      </c>
      <c r="FS9" s="76">
        <v>1</v>
      </c>
      <c r="FT9" s="76">
        <v>1</v>
      </c>
      <c r="FU9" s="76">
        <v>1</v>
      </c>
      <c r="FV9" s="76">
        <v>1</v>
      </c>
      <c r="FW9" s="76">
        <v>1</v>
      </c>
      <c r="FX9" s="76">
        <v>1</v>
      </c>
      <c r="FY9" s="76">
        <v>1</v>
      </c>
      <c r="FZ9" s="76">
        <v>1</v>
      </c>
      <c r="GA9" s="76">
        <v>2</v>
      </c>
      <c r="GB9" s="76">
        <v>2</v>
      </c>
      <c r="GC9" s="76">
        <v>2</v>
      </c>
      <c r="GD9" s="76">
        <v>2</v>
      </c>
      <c r="GE9" s="76">
        <v>2</v>
      </c>
      <c r="GF9" s="76">
        <v>2</v>
      </c>
      <c r="GG9" s="76">
        <v>2</v>
      </c>
      <c r="GH9" s="76">
        <v>1</v>
      </c>
      <c r="GI9" s="76">
        <v>1</v>
      </c>
      <c r="GJ9" s="76">
        <v>1</v>
      </c>
      <c r="GK9" s="76">
        <v>1</v>
      </c>
      <c r="GL9" s="76">
        <v>1</v>
      </c>
      <c r="GM9" s="76">
        <v>1</v>
      </c>
      <c r="GN9" s="76">
        <v>1</v>
      </c>
      <c r="GO9" s="76">
        <v>1</v>
      </c>
      <c r="GP9" s="76">
        <v>1</v>
      </c>
      <c r="GQ9" s="76">
        <v>1</v>
      </c>
      <c r="GR9" s="76">
        <v>1</v>
      </c>
      <c r="GS9" s="76">
        <v>1</v>
      </c>
      <c r="GT9" s="76">
        <v>1</v>
      </c>
      <c r="GU9" s="76">
        <v>1</v>
      </c>
      <c r="GV9" s="76">
        <v>1</v>
      </c>
      <c r="GW9" s="76">
        <v>1</v>
      </c>
      <c r="GX9" s="76">
        <v>1</v>
      </c>
      <c r="GY9" s="76">
        <v>1</v>
      </c>
      <c r="GZ9" s="76">
        <v>1</v>
      </c>
      <c r="HA9" s="76">
        <v>1</v>
      </c>
      <c r="HB9" s="76">
        <v>1</v>
      </c>
      <c r="HC9" s="76">
        <v>1</v>
      </c>
      <c r="HD9" s="76">
        <v>1</v>
      </c>
      <c r="HE9" s="76">
        <v>1</v>
      </c>
      <c r="HF9" s="77" t="s">
        <v>894</v>
      </c>
    </row>
    <row r="10" spans="1:1018" ht="15.75" customHeight="1" x14ac:dyDescent="0.25">
      <c r="A10" s="31" t="s">
        <v>243</v>
      </c>
      <c r="C10" s="26">
        <v>7</v>
      </c>
      <c r="D10" s="26">
        <v>9</v>
      </c>
      <c r="H10" s="27"/>
      <c r="J10" s="86" t="s">
        <v>542</v>
      </c>
      <c r="K10" s="86"/>
      <c r="M10" s="26">
        <v>2</v>
      </c>
      <c r="N10" s="32">
        <f t="shared" si="0"/>
        <v>168</v>
      </c>
      <c r="O10" s="32">
        <f t="shared" si="1"/>
        <v>38</v>
      </c>
      <c r="P10" s="55">
        <f t="shared" si="2"/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56">
        <f t="shared" si="3"/>
        <v>38</v>
      </c>
      <c r="AF10" s="67">
        <v>3</v>
      </c>
      <c r="AG10" s="67">
        <v>3</v>
      </c>
      <c r="AH10" s="67">
        <v>3</v>
      </c>
      <c r="AI10" s="67">
        <v>3</v>
      </c>
      <c r="AJ10" s="67">
        <v>0</v>
      </c>
      <c r="AK10" s="67">
        <v>0</v>
      </c>
      <c r="AL10" s="67">
        <v>4</v>
      </c>
      <c r="AM10" s="67">
        <v>2</v>
      </c>
      <c r="AN10" s="67">
        <v>0</v>
      </c>
      <c r="AO10" s="67">
        <v>0</v>
      </c>
      <c r="AP10" s="67">
        <v>4</v>
      </c>
      <c r="AQ10" s="67">
        <v>4</v>
      </c>
      <c r="AR10" s="67">
        <v>3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4</v>
      </c>
      <c r="BB10" s="67">
        <v>0</v>
      </c>
      <c r="BC10" s="67">
        <v>0</v>
      </c>
      <c r="BD10" s="67">
        <v>5</v>
      </c>
      <c r="BE10" s="67">
        <v>0</v>
      </c>
      <c r="BF10" s="67">
        <v>0</v>
      </c>
      <c r="BG10" s="67">
        <v>0</v>
      </c>
      <c r="BH10" s="68">
        <v>28</v>
      </c>
      <c r="BI10" s="68">
        <v>28</v>
      </c>
      <c r="BJ10" s="78">
        <f t="shared" si="4"/>
        <v>130</v>
      </c>
      <c r="BK10" s="83">
        <f t="shared" si="5"/>
        <v>1</v>
      </c>
      <c r="BQ10" s="67">
        <v>1</v>
      </c>
      <c r="CR10" s="70" t="s">
        <v>891</v>
      </c>
      <c r="CS10" s="71">
        <f t="shared" si="6"/>
        <v>6</v>
      </c>
      <c r="CU10" s="73">
        <v>6</v>
      </c>
      <c r="CV10" s="73">
        <v>0</v>
      </c>
      <c r="CW10" s="73">
        <v>0</v>
      </c>
      <c r="CX10" s="73">
        <v>0</v>
      </c>
      <c r="CZ10" s="73">
        <v>0</v>
      </c>
      <c r="DA10" s="73">
        <v>0</v>
      </c>
      <c r="DB10" s="73">
        <v>0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J10" s="73">
        <v>0</v>
      </c>
      <c r="DK10" s="73">
        <v>0</v>
      </c>
      <c r="DL10" s="73">
        <v>0</v>
      </c>
      <c r="DM10" s="73">
        <v>0</v>
      </c>
      <c r="DN10" s="73">
        <v>0</v>
      </c>
      <c r="DO10" s="73">
        <v>0</v>
      </c>
      <c r="DP10" s="73">
        <v>0</v>
      </c>
      <c r="DQ10" s="73">
        <v>0</v>
      </c>
      <c r="DR10" s="72" t="s">
        <v>892</v>
      </c>
      <c r="DS10" s="74">
        <f t="shared" si="7"/>
        <v>57</v>
      </c>
      <c r="DU10" s="37">
        <v>5</v>
      </c>
      <c r="DV10" s="37">
        <v>5</v>
      </c>
      <c r="DW10" s="37">
        <v>3</v>
      </c>
      <c r="DX10" s="37">
        <v>2</v>
      </c>
      <c r="DY10" s="37">
        <v>2</v>
      </c>
      <c r="DZ10" s="37">
        <v>2</v>
      </c>
      <c r="EA10" s="37">
        <v>3</v>
      </c>
      <c r="EB10" s="37">
        <v>6</v>
      </c>
      <c r="EC10" s="37">
        <v>3</v>
      </c>
      <c r="ED10" s="37">
        <v>4</v>
      </c>
      <c r="EE10" s="37">
        <v>5</v>
      </c>
      <c r="EG10" s="37">
        <v>2</v>
      </c>
      <c r="EH10" s="37">
        <v>2</v>
      </c>
      <c r="EI10" s="37">
        <v>0</v>
      </c>
      <c r="EJ10" s="37">
        <v>2</v>
      </c>
      <c r="EK10" s="37">
        <v>2</v>
      </c>
      <c r="EL10" s="37">
        <v>0</v>
      </c>
      <c r="EM10" s="37">
        <v>0</v>
      </c>
      <c r="EN10" s="37">
        <v>8</v>
      </c>
      <c r="EO10" s="37">
        <v>1</v>
      </c>
      <c r="EP10" s="37">
        <v>0</v>
      </c>
      <c r="EQ10" s="37">
        <v>0</v>
      </c>
      <c r="ER10" s="37">
        <v>0</v>
      </c>
      <c r="ES10" s="37" t="s">
        <v>896</v>
      </c>
      <c r="ET10" s="75">
        <f t="shared" si="8"/>
        <v>66</v>
      </c>
      <c r="EU10" s="76">
        <v>1</v>
      </c>
      <c r="EV10" s="76">
        <v>1</v>
      </c>
      <c r="EW10" s="76">
        <v>1</v>
      </c>
      <c r="EX10" s="76">
        <v>1</v>
      </c>
      <c r="EY10" s="76">
        <v>1</v>
      </c>
      <c r="EZ10" s="76">
        <v>1</v>
      </c>
      <c r="FA10" s="76">
        <v>1</v>
      </c>
      <c r="FB10" s="76">
        <v>1</v>
      </c>
      <c r="FC10" s="76">
        <v>1</v>
      </c>
      <c r="FD10" s="76">
        <v>1</v>
      </c>
      <c r="FE10" s="76">
        <v>1</v>
      </c>
      <c r="FF10" s="76">
        <v>1</v>
      </c>
      <c r="FG10" s="76">
        <v>1</v>
      </c>
      <c r="FH10" s="76">
        <v>1</v>
      </c>
      <c r="FI10" s="76">
        <v>1</v>
      </c>
      <c r="FJ10" s="76">
        <v>1</v>
      </c>
      <c r="FK10" s="76">
        <v>0</v>
      </c>
      <c r="FL10" s="76">
        <v>1</v>
      </c>
      <c r="FM10" s="76">
        <v>1</v>
      </c>
      <c r="FN10" s="76">
        <v>1</v>
      </c>
      <c r="FO10" s="76">
        <v>0</v>
      </c>
      <c r="FP10" s="76">
        <v>1</v>
      </c>
      <c r="FQ10" s="76">
        <v>1</v>
      </c>
      <c r="FR10" s="76">
        <v>1</v>
      </c>
      <c r="FS10" s="76">
        <v>1</v>
      </c>
      <c r="FT10" s="76">
        <v>1</v>
      </c>
      <c r="FU10" s="76">
        <v>0</v>
      </c>
      <c r="FV10" s="76">
        <v>0</v>
      </c>
      <c r="FW10" s="76">
        <v>1</v>
      </c>
      <c r="FX10" s="76">
        <v>1</v>
      </c>
      <c r="FY10" s="76">
        <v>1</v>
      </c>
      <c r="FZ10" s="76">
        <v>1</v>
      </c>
      <c r="GA10" s="76">
        <v>2</v>
      </c>
      <c r="GB10" s="76">
        <v>2</v>
      </c>
      <c r="GC10" s="76">
        <v>2</v>
      </c>
      <c r="GD10" s="76">
        <v>2</v>
      </c>
      <c r="GE10" s="76">
        <v>2</v>
      </c>
      <c r="GF10" s="76">
        <v>2</v>
      </c>
      <c r="GG10" s="76">
        <v>2</v>
      </c>
      <c r="GH10" s="76">
        <v>1</v>
      </c>
      <c r="GI10" s="76">
        <v>1</v>
      </c>
      <c r="GJ10" s="76">
        <v>1</v>
      </c>
      <c r="GK10" s="76">
        <v>1</v>
      </c>
      <c r="GL10" s="76">
        <v>1</v>
      </c>
      <c r="GM10" s="76">
        <v>1</v>
      </c>
      <c r="GN10" s="76">
        <v>1</v>
      </c>
      <c r="GO10" s="76">
        <v>1</v>
      </c>
      <c r="GP10" s="76">
        <v>1</v>
      </c>
      <c r="GQ10" s="76">
        <v>1</v>
      </c>
      <c r="GR10" s="76">
        <v>1</v>
      </c>
      <c r="GS10" s="76">
        <v>1</v>
      </c>
      <c r="GT10" s="76">
        <v>1</v>
      </c>
      <c r="GU10" s="76">
        <v>1</v>
      </c>
      <c r="GV10" s="76">
        <v>1</v>
      </c>
      <c r="GW10" s="76">
        <v>1</v>
      </c>
      <c r="GX10" s="76">
        <v>1</v>
      </c>
      <c r="GY10" s="76">
        <v>1</v>
      </c>
      <c r="GZ10" s="76">
        <v>1</v>
      </c>
      <c r="HA10" s="76">
        <v>1</v>
      </c>
      <c r="HB10" s="76">
        <v>1</v>
      </c>
      <c r="HC10" s="76">
        <v>1</v>
      </c>
      <c r="HD10" s="76">
        <v>1</v>
      </c>
      <c r="HE10" s="76">
        <v>1</v>
      </c>
      <c r="HF10" s="77" t="s">
        <v>894</v>
      </c>
    </row>
    <row r="11" spans="1:1018" ht="15.75" customHeight="1" x14ac:dyDescent="0.25">
      <c r="A11" s="31" t="s">
        <v>27</v>
      </c>
      <c r="C11" s="26">
        <v>9</v>
      </c>
      <c r="D11" s="26">
        <v>9</v>
      </c>
      <c r="H11" s="27"/>
      <c r="J11" s="86" t="s">
        <v>527</v>
      </c>
      <c r="K11" s="86"/>
      <c r="M11" s="26">
        <v>2</v>
      </c>
      <c r="N11" s="32">
        <f t="shared" si="0"/>
        <v>148</v>
      </c>
      <c r="O11" s="32">
        <f t="shared" si="1"/>
        <v>59</v>
      </c>
      <c r="P11" s="55">
        <f t="shared" si="2"/>
        <v>28</v>
      </c>
      <c r="Q11" s="66">
        <v>7</v>
      </c>
      <c r="R11" s="66">
        <v>0</v>
      </c>
      <c r="S11" s="66">
        <v>10</v>
      </c>
      <c r="T11" s="66">
        <v>11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56">
        <f t="shared" si="3"/>
        <v>31</v>
      </c>
      <c r="AF11" s="67">
        <v>3</v>
      </c>
      <c r="AG11" s="67">
        <v>3</v>
      </c>
      <c r="AH11" s="67">
        <v>3</v>
      </c>
      <c r="AI11" s="67">
        <v>0</v>
      </c>
      <c r="AJ11" s="67">
        <v>0</v>
      </c>
      <c r="AK11" s="67">
        <v>2</v>
      </c>
      <c r="AL11" s="67">
        <v>0</v>
      </c>
      <c r="AM11" s="67">
        <v>0</v>
      </c>
      <c r="AN11" s="67">
        <v>0</v>
      </c>
      <c r="AO11" s="67">
        <v>0</v>
      </c>
      <c r="AP11" s="67">
        <v>4</v>
      </c>
      <c r="AQ11" s="67">
        <v>4</v>
      </c>
      <c r="AR11" s="67">
        <v>0</v>
      </c>
      <c r="AS11" s="67">
        <v>0</v>
      </c>
      <c r="AT11" s="67">
        <v>3</v>
      </c>
      <c r="AU11" s="67">
        <v>0</v>
      </c>
      <c r="AV11" s="67">
        <v>0</v>
      </c>
      <c r="AW11" s="67">
        <v>0</v>
      </c>
      <c r="AX11" s="67">
        <v>0</v>
      </c>
      <c r="AY11" s="67">
        <v>3</v>
      </c>
      <c r="AZ11" s="67">
        <v>3</v>
      </c>
      <c r="BA11" s="67">
        <v>0</v>
      </c>
      <c r="BB11" s="67">
        <v>0</v>
      </c>
      <c r="BC11" s="67">
        <v>3</v>
      </c>
      <c r="BD11" s="67">
        <v>0</v>
      </c>
      <c r="BE11" s="67">
        <v>0</v>
      </c>
      <c r="BF11" s="67">
        <v>0</v>
      </c>
      <c r="BG11" s="67">
        <v>0</v>
      </c>
      <c r="BH11" s="68">
        <v>27</v>
      </c>
      <c r="BI11" s="68">
        <v>27</v>
      </c>
      <c r="BJ11" s="78">
        <f t="shared" si="4"/>
        <v>89</v>
      </c>
      <c r="BK11" s="83">
        <f t="shared" si="5"/>
        <v>9</v>
      </c>
      <c r="BO11" s="67">
        <v>1</v>
      </c>
      <c r="BQ11" s="67">
        <v>1</v>
      </c>
      <c r="BU11" s="67">
        <v>1</v>
      </c>
      <c r="BV11" s="67">
        <v>2</v>
      </c>
      <c r="BW11" s="67">
        <v>2</v>
      </c>
      <c r="CA11" s="67">
        <v>1</v>
      </c>
      <c r="CB11" s="67">
        <v>1</v>
      </c>
      <c r="CR11" s="70" t="s">
        <v>891</v>
      </c>
      <c r="CS11" s="71">
        <f t="shared" si="6"/>
        <v>0</v>
      </c>
      <c r="DR11" s="72" t="s">
        <v>892</v>
      </c>
      <c r="DS11" s="74">
        <f t="shared" si="7"/>
        <v>57</v>
      </c>
      <c r="DU11" s="37">
        <v>5</v>
      </c>
      <c r="DV11" s="37">
        <v>5</v>
      </c>
      <c r="DW11" s="37">
        <v>1</v>
      </c>
      <c r="DX11" s="37">
        <v>2</v>
      </c>
      <c r="DY11" s="37">
        <v>0</v>
      </c>
      <c r="DZ11" s="37">
        <v>2</v>
      </c>
      <c r="EA11" s="37">
        <v>3</v>
      </c>
      <c r="EB11" s="37">
        <v>4</v>
      </c>
      <c r="EC11" s="37">
        <v>3</v>
      </c>
      <c r="ED11" s="37">
        <v>2</v>
      </c>
      <c r="EE11" s="37">
        <v>5</v>
      </c>
      <c r="EG11" s="37">
        <v>3</v>
      </c>
      <c r="EH11" s="37">
        <v>2</v>
      </c>
      <c r="EI11" s="37">
        <v>1</v>
      </c>
      <c r="EJ11" s="37">
        <v>2</v>
      </c>
      <c r="EK11" s="37">
        <v>2</v>
      </c>
      <c r="EL11" s="37">
        <v>0</v>
      </c>
      <c r="EM11" s="37">
        <v>0</v>
      </c>
      <c r="EN11" s="37">
        <v>8</v>
      </c>
      <c r="EO11" s="37">
        <v>3</v>
      </c>
      <c r="EP11" s="37">
        <v>4</v>
      </c>
      <c r="EQ11" s="37">
        <v>0</v>
      </c>
      <c r="ER11" s="37">
        <v>0</v>
      </c>
      <c r="ES11" s="37" t="s">
        <v>896</v>
      </c>
      <c r="ET11" s="75">
        <f t="shared" si="8"/>
        <v>23</v>
      </c>
      <c r="EU11" s="76">
        <v>1</v>
      </c>
      <c r="EV11" s="76">
        <v>0</v>
      </c>
      <c r="EW11" s="76">
        <v>1</v>
      </c>
      <c r="EX11" s="76">
        <v>1</v>
      </c>
      <c r="EY11" s="76">
        <v>1</v>
      </c>
      <c r="EZ11" s="76">
        <v>0</v>
      </c>
      <c r="FA11" s="76">
        <v>0</v>
      </c>
      <c r="FB11" s="76">
        <v>1</v>
      </c>
      <c r="FC11" s="76">
        <v>0</v>
      </c>
      <c r="FD11" s="76">
        <v>0</v>
      </c>
      <c r="FE11" s="76">
        <v>0</v>
      </c>
      <c r="FF11" s="76">
        <v>0</v>
      </c>
      <c r="FG11" s="76">
        <v>0</v>
      </c>
      <c r="FH11" s="76">
        <v>0</v>
      </c>
      <c r="FI11" s="76">
        <v>0</v>
      </c>
      <c r="FJ11" s="76">
        <v>0</v>
      </c>
      <c r="FK11" s="76">
        <v>1</v>
      </c>
      <c r="FL11" s="76">
        <v>1</v>
      </c>
      <c r="FM11" s="76">
        <v>1</v>
      </c>
      <c r="FN11" s="76">
        <v>1</v>
      </c>
      <c r="FO11" s="76">
        <v>1</v>
      </c>
      <c r="FP11" s="76">
        <v>1</v>
      </c>
      <c r="FQ11" s="76">
        <v>1</v>
      </c>
      <c r="FR11" s="76">
        <v>1</v>
      </c>
      <c r="FS11" s="76">
        <v>0</v>
      </c>
      <c r="FT11" s="76">
        <v>0</v>
      </c>
      <c r="FU11" s="76">
        <v>0</v>
      </c>
      <c r="FV11" s="76">
        <v>0</v>
      </c>
      <c r="FW11" s="76">
        <v>0</v>
      </c>
      <c r="FX11" s="76">
        <v>0</v>
      </c>
      <c r="FY11" s="76">
        <v>0</v>
      </c>
      <c r="FZ11" s="76">
        <v>0</v>
      </c>
      <c r="GA11" s="76">
        <v>0</v>
      </c>
      <c r="GB11" s="76">
        <v>0</v>
      </c>
      <c r="GC11" s="76">
        <v>0</v>
      </c>
      <c r="GD11" s="76">
        <v>0</v>
      </c>
      <c r="GE11" s="76">
        <v>0</v>
      </c>
      <c r="GF11" s="76">
        <v>0</v>
      </c>
      <c r="GG11" s="76">
        <v>0</v>
      </c>
      <c r="GH11" s="76">
        <v>1</v>
      </c>
      <c r="GI11" s="76">
        <v>1</v>
      </c>
      <c r="GJ11" s="76">
        <v>1</v>
      </c>
      <c r="GK11" s="76">
        <v>0</v>
      </c>
      <c r="GL11" s="76">
        <v>1</v>
      </c>
      <c r="GM11" s="76">
        <v>0</v>
      </c>
      <c r="GN11" s="76">
        <v>0</v>
      </c>
      <c r="GO11" s="76">
        <v>1</v>
      </c>
      <c r="GP11" s="76">
        <v>0</v>
      </c>
      <c r="GQ11" s="76">
        <v>0</v>
      </c>
      <c r="GR11" s="76">
        <v>0</v>
      </c>
      <c r="GS11" s="76">
        <v>0</v>
      </c>
      <c r="GT11" s="76">
        <v>0</v>
      </c>
      <c r="GU11" s="76">
        <v>0</v>
      </c>
      <c r="GV11" s="76">
        <v>0</v>
      </c>
      <c r="GW11" s="76">
        <v>0</v>
      </c>
      <c r="GX11" s="76">
        <v>1</v>
      </c>
      <c r="GY11" s="76">
        <v>0</v>
      </c>
      <c r="GZ11" s="76">
        <v>0</v>
      </c>
      <c r="HA11" s="76">
        <v>1</v>
      </c>
      <c r="HB11" s="76">
        <v>1</v>
      </c>
      <c r="HC11" s="76">
        <v>1</v>
      </c>
      <c r="HD11" s="76">
        <v>1</v>
      </c>
      <c r="HE11" s="76">
        <v>0</v>
      </c>
      <c r="HF11" s="77" t="s">
        <v>894</v>
      </c>
    </row>
    <row r="12" spans="1:1018" ht="15.75" customHeight="1" x14ac:dyDescent="0.25">
      <c r="A12" s="31" t="s">
        <v>214</v>
      </c>
      <c r="C12" s="26">
        <v>9</v>
      </c>
      <c r="D12" s="26">
        <v>9</v>
      </c>
      <c r="H12" s="27"/>
      <c r="J12" s="86" t="s">
        <v>532</v>
      </c>
      <c r="K12" s="86"/>
      <c r="M12" s="26">
        <v>2</v>
      </c>
      <c r="N12" s="32">
        <f t="shared" si="0"/>
        <v>146</v>
      </c>
      <c r="O12" s="32">
        <f t="shared" si="1"/>
        <v>47</v>
      </c>
      <c r="P12" s="55">
        <f t="shared" si="2"/>
        <v>30</v>
      </c>
      <c r="Q12" s="66">
        <v>7</v>
      </c>
      <c r="R12" s="66">
        <v>1</v>
      </c>
      <c r="S12" s="66">
        <v>10</v>
      </c>
      <c r="T12" s="66">
        <v>11</v>
      </c>
      <c r="U12" s="66">
        <v>1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56">
        <f t="shared" si="3"/>
        <v>17</v>
      </c>
      <c r="AF12" s="67">
        <v>3</v>
      </c>
      <c r="AG12" s="67">
        <v>3</v>
      </c>
      <c r="AH12" s="67">
        <v>3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4</v>
      </c>
      <c r="AQ12" s="67">
        <v>4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8">
        <v>57</v>
      </c>
      <c r="BI12" s="68">
        <v>57</v>
      </c>
      <c r="BJ12" s="78">
        <f t="shared" si="4"/>
        <v>99</v>
      </c>
      <c r="BK12" s="83">
        <f t="shared" si="5"/>
        <v>11</v>
      </c>
      <c r="BL12" s="67">
        <v>0</v>
      </c>
      <c r="BM12" s="67">
        <v>1</v>
      </c>
      <c r="BN12" s="67">
        <v>1</v>
      </c>
      <c r="BO12" s="67">
        <v>1</v>
      </c>
      <c r="BP12" s="67">
        <v>1</v>
      </c>
      <c r="BQ12" s="67">
        <v>0</v>
      </c>
      <c r="BR12" s="67">
        <v>0</v>
      </c>
      <c r="BS12" s="67">
        <v>0</v>
      </c>
      <c r="BT12" s="67">
        <v>1</v>
      </c>
      <c r="BU12" s="67">
        <v>0</v>
      </c>
      <c r="BV12" s="67">
        <v>1</v>
      </c>
      <c r="BW12" s="67">
        <v>1</v>
      </c>
      <c r="BX12" s="67">
        <v>0</v>
      </c>
      <c r="BY12" s="67">
        <v>0</v>
      </c>
      <c r="BZ12" s="67">
        <v>0</v>
      </c>
      <c r="CA12" s="67">
        <v>1</v>
      </c>
      <c r="CB12" s="67">
        <v>1</v>
      </c>
      <c r="CC12" s="67">
        <v>0</v>
      </c>
      <c r="CD12" s="67">
        <v>0</v>
      </c>
      <c r="CE12" s="67">
        <v>0</v>
      </c>
      <c r="CF12" s="67">
        <v>0</v>
      </c>
      <c r="CG12" s="67">
        <v>2</v>
      </c>
      <c r="CH12" s="67">
        <v>0</v>
      </c>
      <c r="CI12" s="67">
        <v>0</v>
      </c>
      <c r="CJ12" s="67">
        <v>0</v>
      </c>
      <c r="CK12" s="67">
        <v>0</v>
      </c>
      <c r="CL12" s="67">
        <v>0</v>
      </c>
      <c r="CM12" s="67">
        <v>0</v>
      </c>
      <c r="CN12" s="67">
        <v>0</v>
      </c>
      <c r="CO12" s="67">
        <v>0</v>
      </c>
      <c r="CP12" s="67">
        <v>0</v>
      </c>
      <c r="CQ12" s="67">
        <v>0</v>
      </c>
      <c r="CR12" s="70" t="s">
        <v>897</v>
      </c>
      <c r="CS12" s="71">
        <f t="shared" si="6"/>
        <v>6</v>
      </c>
      <c r="CU12" s="73">
        <v>6</v>
      </c>
      <c r="CV12" s="73">
        <v>0</v>
      </c>
      <c r="CW12" s="73">
        <v>0</v>
      </c>
      <c r="CX12" s="73">
        <v>0</v>
      </c>
      <c r="CZ12" s="73">
        <v>0</v>
      </c>
      <c r="DA12" s="73">
        <v>0</v>
      </c>
      <c r="DB12" s="73">
        <v>0</v>
      </c>
      <c r="DC12" s="73">
        <v>0</v>
      </c>
      <c r="DD12" s="73">
        <v>0</v>
      </c>
      <c r="DE12" s="73">
        <v>0</v>
      </c>
      <c r="DF12" s="73">
        <v>0</v>
      </c>
      <c r="DG12" s="73">
        <v>0</v>
      </c>
      <c r="DH12" s="73">
        <v>0</v>
      </c>
      <c r="DJ12" s="73">
        <v>0</v>
      </c>
      <c r="DK12" s="73">
        <v>0</v>
      </c>
      <c r="DL12" s="73">
        <v>0</v>
      </c>
      <c r="DM12" s="73">
        <v>0</v>
      </c>
      <c r="DN12" s="73">
        <v>0</v>
      </c>
      <c r="DO12" s="73">
        <v>0</v>
      </c>
      <c r="DP12" s="73">
        <v>0</v>
      </c>
      <c r="DQ12" s="73">
        <v>0</v>
      </c>
      <c r="DR12" s="72" t="s">
        <v>892</v>
      </c>
      <c r="DS12" s="74">
        <f t="shared" si="7"/>
        <v>25</v>
      </c>
      <c r="DU12" s="37">
        <v>2</v>
      </c>
      <c r="DV12" s="37">
        <v>2</v>
      </c>
      <c r="DW12" s="37">
        <v>2</v>
      </c>
      <c r="DX12" s="37">
        <v>2</v>
      </c>
      <c r="DY12" s="37">
        <v>0</v>
      </c>
      <c r="DZ12" s="37">
        <v>2</v>
      </c>
      <c r="EA12" s="37">
        <v>2</v>
      </c>
      <c r="EB12" s="37">
        <v>1</v>
      </c>
      <c r="EC12" s="37">
        <v>3</v>
      </c>
      <c r="ED12" s="37">
        <v>1</v>
      </c>
      <c r="EE12" s="37">
        <v>3</v>
      </c>
      <c r="EG12" s="37">
        <v>1</v>
      </c>
      <c r="EH12" s="37">
        <v>0</v>
      </c>
      <c r="EI12" s="37">
        <v>1</v>
      </c>
      <c r="EJ12" s="37">
        <v>0</v>
      </c>
      <c r="EK12" s="37">
        <v>1</v>
      </c>
      <c r="EL12" s="37">
        <v>0</v>
      </c>
      <c r="EM12" s="37">
        <v>0</v>
      </c>
      <c r="EN12" s="37">
        <v>2</v>
      </c>
      <c r="EO12" s="37">
        <v>0</v>
      </c>
      <c r="EP12" s="37">
        <v>0</v>
      </c>
      <c r="EQ12" s="37">
        <v>0</v>
      </c>
      <c r="ER12" s="37">
        <v>0</v>
      </c>
      <c r="ES12" s="37" t="s">
        <v>898</v>
      </c>
      <c r="ET12" s="75">
        <f t="shared" si="8"/>
        <v>57</v>
      </c>
      <c r="EU12" s="76">
        <v>1</v>
      </c>
      <c r="EV12" s="76">
        <v>1</v>
      </c>
      <c r="EW12" s="76">
        <v>1</v>
      </c>
      <c r="EX12" s="76">
        <v>1</v>
      </c>
      <c r="EY12" s="76">
        <v>1</v>
      </c>
      <c r="EZ12" s="76">
        <v>1</v>
      </c>
      <c r="FA12" s="76">
        <v>1</v>
      </c>
      <c r="FB12" s="76">
        <v>1</v>
      </c>
      <c r="FC12" s="76">
        <v>0</v>
      </c>
      <c r="FD12" s="76">
        <v>0</v>
      </c>
      <c r="FE12" s="76">
        <v>0</v>
      </c>
      <c r="FF12" s="76">
        <v>0</v>
      </c>
      <c r="FG12" s="76">
        <v>0</v>
      </c>
      <c r="FH12" s="76">
        <v>0</v>
      </c>
      <c r="FI12" s="76">
        <v>0</v>
      </c>
      <c r="FJ12" s="76">
        <v>0</v>
      </c>
      <c r="FK12" s="76">
        <v>1</v>
      </c>
      <c r="FL12" s="76">
        <v>1</v>
      </c>
      <c r="FM12" s="76">
        <v>1</v>
      </c>
      <c r="FN12" s="76">
        <v>1</v>
      </c>
      <c r="FO12" s="76">
        <v>1</v>
      </c>
      <c r="FP12" s="76">
        <v>1</v>
      </c>
      <c r="FQ12" s="76">
        <v>1</v>
      </c>
      <c r="FR12" s="76">
        <v>1</v>
      </c>
      <c r="FS12" s="76">
        <v>0</v>
      </c>
      <c r="FT12" s="76">
        <v>1</v>
      </c>
      <c r="FU12" s="76">
        <v>0</v>
      </c>
      <c r="FV12" s="76">
        <v>0</v>
      </c>
      <c r="FW12" s="76">
        <v>1</v>
      </c>
      <c r="FX12" s="76">
        <v>1</v>
      </c>
      <c r="FY12" s="76">
        <v>1</v>
      </c>
      <c r="FZ12" s="76">
        <v>1</v>
      </c>
      <c r="GA12" s="76">
        <v>2</v>
      </c>
      <c r="GB12" s="76">
        <v>2</v>
      </c>
      <c r="GC12" s="76">
        <v>2</v>
      </c>
      <c r="GD12" s="76">
        <v>2</v>
      </c>
      <c r="GE12" s="76">
        <v>2</v>
      </c>
      <c r="GF12" s="76">
        <v>2</v>
      </c>
      <c r="GG12" s="76">
        <v>2</v>
      </c>
      <c r="GH12" s="76">
        <v>1</v>
      </c>
      <c r="GI12" s="76">
        <v>1</v>
      </c>
      <c r="GJ12" s="76">
        <v>1</v>
      </c>
      <c r="GK12" s="76">
        <v>1</v>
      </c>
      <c r="GL12" s="76">
        <v>1</v>
      </c>
      <c r="GM12" s="76">
        <v>1</v>
      </c>
      <c r="GN12" s="76">
        <v>1</v>
      </c>
      <c r="GO12" s="76">
        <v>1</v>
      </c>
      <c r="GP12" s="76">
        <v>0</v>
      </c>
      <c r="GQ12" s="76">
        <v>1</v>
      </c>
      <c r="GR12" s="76">
        <v>1</v>
      </c>
      <c r="GS12" s="76">
        <v>1</v>
      </c>
      <c r="GT12" s="76">
        <v>1</v>
      </c>
      <c r="GU12" s="76">
        <v>1</v>
      </c>
      <c r="GV12" s="76">
        <v>1</v>
      </c>
      <c r="GW12" s="76">
        <v>1</v>
      </c>
      <c r="GX12" s="76">
        <v>1</v>
      </c>
      <c r="GY12" s="76">
        <v>0</v>
      </c>
      <c r="GZ12" s="76">
        <v>1</v>
      </c>
      <c r="HA12" s="76">
        <v>1</v>
      </c>
      <c r="HB12" s="76">
        <v>1</v>
      </c>
      <c r="HC12" s="76">
        <v>1</v>
      </c>
      <c r="HD12" s="76">
        <v>1</v>
      </c>
      <c r="HE12" s="76">
        <v>1</v>
      </c>
      <c r="HF12" s="77" t="s">
        <v>894</v>
      </c>
    </row>
    <row r="13" spans="1:1018" ht="15.75" customHeight="1" x14ac:dyDescent="0.25">
      <c r="A13" s="31" t="s">
        <v>21</v>
      </c>
      <c r="C13" s="26">
        <v>9</v>
      </c>
      <c r="D13" s="26">
        <v>9</v>
      </c>
      <c r="H13" s="27"/>
      <c r="J13" s="86" t="s">
        <v>511</v>
      </c>
      <c r="K13" s="86"/>
      <c r="M13" s="26">
        <v>2</v>
      </c>
      <c r="N13" s="32">
        <f t="shared" si="0"/>
        <v>143</v>
      </c>
      <c r="O13" s="32">
        <f t="shared" si="1"/>
        <v>71</v>
      </c>
      <c r="P13" s="55">
        <f t="shared" si="2"/>
        <v>30</v>
      </c>
      <c r="Q13" s="66">
        <v>7</v>
      </c>
      <c r="R13" s="66">
        <v>1</v>
      </c>
      <c r="S13" s="66">
        <v>10</v>
      </c>
      <c r="T13" s="66">
        <v>11</v>
      </c>
      <c r="U13" s="66">
        <v>1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56">
        <f t="shared" si="3"/>
        <v>41</v>
      </c>
      <c r="AF13" s="67">
        <v>3</v>
      </c>
      <c r="AG13" s="67">
        <v>3</v>
      </c>
      <c r="AH13" s="67">
        <v>3</v>
      </c>
      <c r="AI13" s="67">
        <v>3</v>
      </c>
      <c r="AJ13" s="67">
        <v>0</v>
      </c>
      <c r="AK13" s="67">
        <v>2</v>
      </c>
      <c r="AL13" s="67">
        <v>0</v>
      </c>
      <c r="AM13" s="67">
        <v>0</v>
      </c>
      <c r="AN13" s="67">
        <v>0</v>
      </c>
      <c r="AO13" s="67">
        <v>0</v>
      </c>
      <c r="AP13" s="67">
        <v>4</v>
      </c>
      <c r="AQ13" s="67">
        <v>4</v>
      </c>
      <c r="AR13" s="67">
        <v>3</v>
      </c>
      <c r="AS13" s="67">
        <v>0</v>
      </c>
      <c r="AT13" s="67">
        <v>3</v>
      </c>
      <c r="AU13" s="67">
        <v>0</v>
      </c>
      <c r="AV13" s="67">
        <v>0</v>
      </c>
      <c r="AW13" s="67">
        <v>0</v>
      </c>
      <c r="AX13" s="67">
        <v>0</v>
      </c>
      <c r="AY13" s="67">
        <v>3</v>
      </c>
      <c r="AZ13" s="67">
        <v>3</v>
      </c>
      <c r="BA13" s="67">
        <v>4</v>
      </c>
      <c r="BB13" s="67">
        <v>0</v>
      </c>
      <c r="BC13" s="67">
        <v>3</v>
      </c>
      <c r="BD13" s="67">
        <v>0</v>
      </c>
      <c r="BE13" s="67">
        <v>0</v>
      </c>
      <c r="BF13" s="67">
        <v>0</v>
      </c>
      <c r="BG13" s="67">
        <v>0</v>
      </c>
      <c r="BH13" s="68">
        <v>70</v>
      </c>
      <c r="BI13" s="68">
        <v>70</v>
      </c>
      <c r="BJ13" s="78">
        <f t="shared" si="4"/>
        <v>72</v>
      </c>
      <c r="BK13" s="83">
        <f t="shared" si="5"/>
        <v>2</v>
      </c>
      <c r="BL13" s="67">
        <v>0</v>
      </c>
      <c r="BM13" s="67">
        <v>0</v>
      </c>
      <c r="BN13" s="67">
        <v>0</v>
      </c>
      <c r="BO13" s="67">
        <v>1</v>
      </c>
      <c r="BP13" s="67">
        <v>1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>
        <v>0</v>
      </c>
      <c r="CC13" s="67">
        <v>0</v>
      </c>
      <c r="CD13" s="67">
        <v>0</v>
      </c>
      <c r="CE13" s="67">
        <v>0</v>
      </c>
      <c r="CF13" s="67">
        <v>0</v>
      </c>
      <c r="CG13" s="67">
        <v>0</v>
      </c>
      <c r="CH13" s="67">
        <v>0</v>
      </c>
      <c r="CI13" s="67">
        <v>0</v>
      </c>
      <c r="CJ13" s="67">
        <v>0</v>
      </c>
      <c r="CK13" s="67">
        <v>0</v>
      </c>
      <c r="CL13" s="67">
        <v>0</v>
      </c>
      <c r="CM13" s="67">
        <v>0</v>
      </c>
      <c r="CN13" s="67">
        <v>0</v>
      </c>
      <c r="CO13" s="67">
        <v>0</v>
      </c>
      <c r="CP13" s="67">
        <v>0</v>
      </c>
      <c r="CQ13" s="67">
        <v>0</v>
      </c>
      <c r="CR13" s="70" t="s">
        <v>897</v>
      </c>
      <c r="CS13" s="71">
        <f t="shared" si="6"/>
        <v>6</v>
      </c>
      <c r="CU13" s="73">
        <v>6</v>
      </c>
      <c r="CV13" s="73">
        <v>0</v>
      </c>
      <c r="CW13" s="73">
        <v>0</v>
      </c>
      <c r="CX13" s="73">
        <v>0</v>
      </c>
      <c r="DR13" s="72" t="s">
        <v>899</v>
      </c>
      <c r="DS13" s="74">
        <f t="shared" si="7"/>
        <v>64</v>
      </c>
      <c r="DU13" s="37">
        <v>5</v>
      </c>
      <c r="DV13" s="37">
        <v>5</v>
      </c>
      <c r="DW13" s="37">
        <v>2</v>
      </c>
      <c r="DX13" s="37">
        <v>2</v>
      </c>
      <c r="DY13" s="37">
        <v>0</v>
      </c>
      <c r="DZ13" s="37">
        <v>1</v>
      </c>
      <c r="EA13" s="37">
        <v>1</v>
      </c>
      <c r="EB13" s="37">
        <v>6</v>
      </c>
      <c r="EC13" s="37">
        <v>0</v>
      </c>
      <c r="ED13" s="37">
        <v>4</v>
      </c>
      <c r="EE13" s="37">
        <v>4</v>
      </c>
      <c r="EG13" s="37">
        <v>3</v>
      </c>
      <c r="EH13" s="37">
        <v>2</v>
      </c>
      <c r="EI13" s="37">
        <v>1</v>
      </c>
      <c r="EJ13" s="37">
        <v>2</v>
      </c>
      <c r="EK13" s="37">
        <v>2</v>
      </c>
      <c r="EL13" s="37">
        <v>5</v>
      </c>
      <c r="EM13" s="37">
        <v>4</v>
      </c>
      <c r="EN13" s="37">
        <v>6</v>
      </c>
      <c r="EO13" s="37">
        <v>3</v>
      </c>
      <c r="EP13" s="37">
        <v>4</v>
      </c>
      <c r="EQ13" s="37">
        <v>2</v>
      </c>
      <c r="ER13" s="37">
        <v>0</v>
      </c>
      <c r="ES13" s="37" t="s">
        <v>898</v>
      </c>
      <c r="ET13" s="75">
        <f t="shared" si="8"/>
        <v>0</v>
      </c>
      <c r="EU13" s="76">
        <v>0</v>
      </c>
      <c r="EV13" s="76">
        <v>0</v>
      </c>
      <c r="EW13" s="76">
        <v>0</v>
      </c>
      <c r="EX13" s="76">
        <v>0</v>
      </c>
      <c r="EY13" s="76">
        <v>0</v>
      </c>
      <c r="EZ13" s="76">
        <v>0</v>
      </c>
      <c r="FA13" s="76">
        <v>0</v>
      </c>
      <c r="FB13" s="76">
        <v>0</v>
      </c>
      <c r="FC13" s="76">
        <v>0</v>
      </c>
      <c r="FD13" s="76">
        <v>0</v>
      </c>
      <c r="FE13" s="76">
        <v>0</v>
      </c>
      <c r="FF13" s="76">
        <v>0</v>
      </c>
      <c r="FG13" s="76">
        <v>0</v>
      </c>
      <c r="FH13" s="76">
        <v>0</v>
      </c>
      <c r="FI13" s="76">
        <v>0</v>
      </c>
      <c r="FJ13" s="76">
        <v>0</v>
      </c>
      <c r="FK13" s="76">
        <v>0</v>
      </c>
      <c r="FL13" s="76">
        <v>0</v>
      </c>
      <c r="FM13" s="76">
        <v>0</v>
      </c>
      <c r="FN13" s="76">
        <v>0</v>
      </c>
      <c r="FO13" s="76">
        <v>0</v>
      </c>
      <c r="FP13" s="76">
        <v>0</v>
      </c>
      <c r="FQ13" s="76">
        <v>0</v>
      </c>
      <c r="FR13" s="76">
        <v>0</v>
      </c>
      <c r="FS13" s="76">
        <v>0</v>
      </c>
      <c r="FT13" s="76">
        <v>0</v>
      </c>
      <c r="FU13" s="76">
        <v>0</v>
      </c>
      <c r="FV13" s="76">
        <v>0</v>
      </c>
      <c r="FW13" s="76">
        <v>0</v>
      </c>
      <c r="FX13" s="76">
        <v>0</v>
      </c>
      <c r="FY13" s="76">
        <v>0</v>
      </c>
      <c r="FZ13" s="76">
        <v>0</v>
      </c>
      <c r="GA13" s="76">
        <v>0</v>
      </c>
      <c r="GB13" s="76">
        <v>0</v>
      </c>
      <c r="GC13" s="76">
        <v>0</v>
      </c>
      <c r="GD13" s="76">
        <v>0</v>
      </c>
      <c r="GE13" s="76">
        <v>0</v>
      </c>
      <c r="GF13" s="76">
        <v>0</v>
      </c>
      <c r="GG13" s="76">
        <v>0</v>
      </c>
      <c r="GH13" s="76">
        <v>0</v>
      </c>
      <c r="GI13" s="76">
        <v>0</v>
      </c>
      <c r="GJ13" s="76">
        <v>0</v>
      </c>
      <c r="GK13" s="76">
        <v>0</v>
      </c>
      <c r="GL13" s="76">
        <v>0</v>
      </c>
      <c r="GM13" s="76">
        <v>0</v>
      </c>
      <c r="GN13" s="76">
        <v>0</v>
      </c>
      <c r="GO13" s="76">
        <v>0</v>
      </c>
      <c r="GP13" s="76">
        <v>0</v>
      </c>
      <c r="GQ13" s="76">
        <v>0</v>
      </c>
      <c r="GR13" s="76">
        <v>0</v>
      </c>
      <c r="GS13" s="76">
        <v>0</v>
      </c>
      <c r="GT13" s="76">
        <v>0</v>
      </c>
      <c r="GU13" s="76">
        <v>0</v>
      </c>
      <c r="GV13" s="76">
        <v>0</v>
      </c>
      <c r="GW13" s="76">
        <v>0</v>
      </c>
      <c r="GX13" s="76">
        <v>0</v>
      </c>
      <c r="GY13" s="76">
        <v>0</v>
      </c>
      <c r="GZ13" s="76">
        <v>0</v>
      </c>
      <c r="HA13" s="76">
        <v>0</v>
      </c>
      <c r="HB13" s="76">
        <v>0</v>
      </c>
      <c r="HC13" s="76">
        <v>0</v>
      </c>
      <c r="HD13" s="76">
        <v>0</v>
      </c>
      <c r="HE13" s="76">
        <v>0</v>
      </c>
      <c r="HF13" s="77" t="s">
        <v>894</v>
      </c>
    </row>
    <row r="14" spans="1:1018" ht="15.75" customHeight="1" x14ac:dyDescent="0.25">
      <c r="A14" s="31" t="s">
        <v>269</v>
      </c>
      <c r="C14" s="26">
        <v>9</v>
      </c>
      <c r="D14" s="26">
        <v>9</v>
      </c>
      <c r="H14" s="27"/>
      <c r="J14" s="86" t="s">
        <v>517</v>
      </c>
      <c r="K14" s="86"/>
      <c r="M14" s="26">
        <v>2</v>
      </c>
      <c r="N14" s="32">
        <f t="shared" si="0"/>
        <v>140</v>
      </c>
      <c r="O14" s="32">
        <f t="shared" si="1"/>
        <v>70</v>
      </c>
      <c r="P14" s="55">
        <f t="shared" si="2"/>
        <v>29</v>
      </c>
      <c r="Q14" s="66">
        <v>7</v>
      </c>
      <c r="R14" s="66">
        <v>1</v>
      </c>
      <c r="S14" s="66">
        <v>10</v>
      </c>
      <c r="T14" s="66">
        <v>11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56">
        <f t="shared" si="3"/>
        <v>41</v>
      </c>
      <c r="AF14" s="67">
        <v>3</v>
      </c>
      <c r="AG14" s="67">
        <v>3</v>
      </c>
      <c r="AH14" s="67">
        <v>3</v>
      </c>
      <c r="AI14" s="67">
        <v>3</v>
      </c>
      <c r="AJ14" s="67">
        <v>0</v>
      </c>
      <c r="AK14" s="67">
        <v>2</v>
      </c>
      <c r="AL14" s="67">
        <v>0</v>
      </c>
      <c r="AM14" s="67">
        <v>0</v>
      </c>
      <c r="AN14" s="67">
        <v>0</v>
      </c>
      <c r="AO14" s="67">
        <v>0</v>
      </c>
      <c r="AP14" s="67">
        <v>4</v>
      </c>
      <c r="AQ14" s="67">
        <v>4</v>
      </c>
      <c r="AR14" s="67">
        <v>3</v>
      </c>
      <c r="AS14" s="67">
        <v>0</v>
      </c>
      <c r="AT14" s="67">
        <v>3</v>
      </c>
      <c r="AU14" s="67">
        <v>0</v>
      </c>
      <c r="AV14" s="67">
        <v>0</v>
      </c>
      <c r="AW14" s="67">
        <v>0</v>
      </c>
      <c r="AX14" s="67">
        <v>0</v>
      </c>
      <c r="AY14" s="67">
        <v>3</v>
      </c>
      <c r="AZ14" s="67">
        <v>3</v>
      </c>
      <c r="BA14" s="67">
        <v>4</v>
      </c>
      <c r="BB14" s="67">
        <v>0</v>
      </c>
      <c r="BC14" s="67">
        <v>3</v>
      </c>
      <c r="BD14" s="67">
        <v>0</v>
      </c>
      <c r="BE14" s="67">
        <v>0</v>
      </c>
      <c r="BF14" s="67">
        <v>0</v>
      </c>
      <c r="BG14" s="67">
        <v>0</v>
      </c>
      <c r="BH14" s="68">
        <v>40</v>
      </c>
      <c r="BI14" s="68">
        <v>40</v>
      </c>
      <c r="BJ14" s="78">
        <f t="shared" si="4"/>
        <v>70</v>
      </c>
      <c r="BK14" s="83">
        <f t="shared" si="5"/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v>0</v>
      </c>
      <c r="CB14" s="67">
        <v>0</v>
      </c>
      <c r="CC14" s="67">
        <v>0</v>
      </c>
      <c r="CD14" s="67">
        <v>0</v>
      </c>
      <c r="CE14" s="67">
        <v>0</v>
      </c>
      <c r="CF14" s="67">
        <v>0</v>
      </c>
      <c r="CG14" s="67">
        <v>0</v>
      </c>
      <c r="CH14" s="67">
        <v>0</v>
      </c>
      <c r="CI14" s="67">
        <v>0</v>
      </c>
      <c r="CJ14" s="67">
        <v>0</v>
      </c>
      <c r="CK14" s="67">
        <v>0</v>
      </c>
      <c r="CL14" s="67">
        <v>0</v>
      </c>
      <c r="CM14" s="67">
        <v>0</v>
      </c>
      <c r="CN14" s="67">
        <v>0</v>
      </c>
      <c r="CO14" s="67">
        <v>0</v>
      </c>
      <c r="CP14" s="67">
        <v>0</v>
      </c>
      <c r="CQ14" s="67">
        <v>0</v>
      </c>
      <c r="CR14" s="70" t="s">
        <v>897</v>
      </c>
      <c r="CS14" s="71">
        <f t="shared" si="6"/>
        <v>0</v>
      </c>
      <c r="DR14" s="72" t="s">
        <v>892</v>
      </c>
      <c r="DS14" s="74">
        <f t="shared" si="7"/>
        <v>0</v>
      </c>
      <c r="DU14" s="37">
        <v>0</v>
      </c>
      <c r="DV14" s="37">
        <v>0</v>
      </c>
      <c r="DW14" s="37">
        <v>0</v>
      </c>
      <c r="DX14" s="37">
        <v>0</v>
      </c>
      <c r="DY14" s="37">
        <v>0</v>
      </c>
      <c r="DZ14" s="37">
        <v>0</v>
      </c>
      <c r="EA14" s="37">
        <v>0</v>
      </c>
      <c r="EB14" s="37">
        <v>0</v>
      </c>
      <c r="EC14" s="37">
        <v>0</v>
      </c>
      <c r="ED14" s="37">
        <v>0</v>
      </c>
      <c r="EE14" s="37">
        <v>0</v>
      </c>
      <c r="EG14" s="37">
        <v>0</v>
      </c>
      <c r="EH14" s="37">
        <v>0</v>
      </c>
      <c r="EI14" s="37">
        <v>0</v>
      </c>
      <c r="EJ14" s="37">
        <v>0</v>
      </c>
      <c r="EK14" s="37">
        <v>0</v>
      </c>
      <c r="EL14" s="37">
        <v>0</v>
      </c>
      <c r="EM14" s="37">
        <v>0</v>
      </c>
      <c r="EN14" s="37">
        <v>0</v>
      </c>
      <c r="EO14" s="37">
        <v>0</v>
      </c>
      <c r="EP14" s="37">
        <v>0</v>
      </c>
      <c r="EQ14" s="37">
        <v>0</v>
      </c>
      <c r="ER14" s="37">
        <v>0</v>
      </c>
      <c r="ES14" s="37" t="s">
        <v>896</v>
      </c>
      <c r="ET14" s="75">
        <f t="shared" si="8"/>
        <v>70</v>
      </c>
      <c r="EU14" s="76">
        <v>1</v>
      </c>
      <c r="EV14" s="76">
        <v>1</v>
      </c>
      <c r="EW14" s="76">
        <v>1</v>
      </c>
      <c r="EX14" s="76">
        <v>1</v>
      </c>
      <c r="EY14" s="76">
        <v>1</v>
      </c>
      <c r="EZ14" s="76">
        <v>1</v>
      </c>
      <c r="FA14" s="76">
        <v>1</v>
      </c>
      <c r="FB14" s="76">
        <v>1</v>
      </c>
      <c r="FC14" s="76">
        <v>1</v>
      </c>
      <c r="FD14" s="76">
        <v>1</v>
      </c>
      <c r="FE14" s="76">
        <v>1</v>
      </c>
      <c r="FF14" s="76">
        <v>1</v>
      </c>
      <c r="FG14" s="76">
        <v>1</v>
      </c>
      <c r="FH14" s="76">
        <v>1</v>
      </c>
      <c r="FI14" s="76">
        <v>1</v>
      </c>
      <c r="FJ14" s="76">
        <v>1</v>
      </c>
      <c r="FK14" s="76">
        <v>1</v>
      </c>
      <c r="FL14" s="76">
        <v>1</v>
      </c>
      <c r="FM14" s="76">
        <v>1</v>
      </c>
      <c r="FN14" s="76">
        <v>1</v>
      </c>
      <c r="FO14" s="76">
        <v>1</v>
      </c>
      <c r="FP14" s="76">
        <v>1</v>
      </c>
      <c r="FQ14" s="76">
        <v>1</v>
      </c>
      <c r="FR14" s="76">
        <v>1</v>
      </c>
      <c r="FS14" s="76">
        <v>1</v>
      </c>
      <c r="FT14" s="76">
        <v>1</v>
      </c>
      <c r="FU14" s="76">
        <v>1</v>
      </c>
      <c r="FV14" s="76">
        <v>1</v>
      </c>
      <c r="FW14" s="76">
        <v>1</v>
      </c>
      <c r="FX14" s="76">
        <v>1</v>
      </c>
      <c r="FY14" s="76">
        <v>1</v>
      </c>
      <c r="FZ14" s="76">
        <v>1</v>
      </c>
      <c r="GA14" s="76">
        <v>2</v>
      </c>
      <c r="GB14" s="76">
        <v>2</v>
      </c>
      <c r="GC14" s="76">
        <v>2</v>
      </c>
      <c r="GD14" s="76">
        <v>2</v>
      </c>
      <c r="GE14" s="76">
        <v>2</v>
      </c>
      <c r="GF14" s="76">
        <v>2</v>
      </c>
      <c r="GG14" s="76">
        <v>2</v>
      </c>
      <c r="GH14" s="76">
        <v>1</v>
      </c>
      <c r="GI14" s="76">
        <v>1</v>
      </c>
      <c r="GJ14" s="76">
        <v>1</v>
      </c>
      <c r="GK14" s="76">
        <v>1</v>
      </c>
      <c r="GL14" s="76">
        <v>1</v>
      </c>
      <c r="GM14" s="76">
        <v>1</v>
      </c>
      <c r="GN14" s="76">
        <v>1</v>
      </c>
      <c r="GO14" s="76">
        <v>1</v>
      </c>
      <c r="GP14" s="76">
        <v>1</v>
      </c>
      <c r="GQ14" s="76">
        <v>1</v>
      </c>
      <c r="GR14" s="76">
        <v>1</v>
      </c>
      <c r="GS14" s="76">
        <v>1</v>
      </c>
      <c r="GT14" s="76">
        <v>1</v>
      </c>
      <c r="GU14" s="76">
        <v>1</v>
      </c>
      <c r="GV14" s="76">
        <v>1</v>
      </c>
      <c r="GW14" s="76">
        <v>1</v>
      </c>
      <c r="GX14" s="76">
        <v>1</v>
      </c>
      <c r="GY14" s="76">
        <v>1</v>
      </c>
      <c r="GZ14" s="76">
        <v>1</v>
      </c>
      <c r="HA14" s="76">
        <v>1</v>
      </c>
      <c r="HB14" s="76">
        <v>1</v>
      </c>
      <c r="HC14" s="76">
        <v>1</v>
      </c>
      <c r="HD14" s="76">
        <v>1</v>
      </c>
      <c r="HE14" s="76">
        <v>1</v>
      </c>
      <c r="HF14" s="77" t="s">
        <v>894</v>
      </c>
    </row>
    <row r="15" spans="1:1018" ht="15.75" customHeight="1" x14ac:dyDescent="0.25">
      <c r="A15" s="31" t="s">
        <v>25</v>
      </c>
      <c r="C15" s="26">
        <v>9</v>
      </c>
      <c r="D15" s="26">
        <v>9</v>
      </c>
      <c r="H15" s="27"/>
      <c r="J15" s="86" t="s">
        <v>526</v>
      </c>
      <c r="K15" s="86"/>
      <c r="M15" s="26">
        <v>3</v>
      </c>
      <c r="N15" s="32">
        <f t="shared" si="0"/>
        <v>122</v>
      </c>
      <c r="O15" s="32">
        <f t="shared" si="1"/>
        <v>59</v>
      </c>
      <c r="P15" s="55">
        <f t="shared" si="2"/>
        <v>21</v>
      </c>
      <c r="Q15" s="66">
        <v>0</v>
      </c>
      <c r="R15" s="66">
        <v>0</v>
      </c>
      <c r="S15" s="66">
        <v>10</v>
      </c>
      <c r="T15" s="66">
        <v>11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56">
        <f t="shared" si="3"/>
        <v>38</v>
      </c>
      <c r="AF15" s="67">
        <v>3</v>
      </c>
      <c r="AG15" s="67">
        <v>3</v>
      </c>
      <c r="AH15" s="67">
        <v>3</v>
      </c>
      <c r="AI15" s="67">
        <v>0</v>
      </c>
      <c r="AJ15" s="67">
        <v>0</v>
      </c>
      <c r="AK15" s="67">
        <v>2</v>
      </c>
      <c r="AL15" s="67">
        <v>0</v>
      </c>
      <c r="AM15" s="67">
        <v>0</v>
      </c>
      <c r="AN15" s="67">
        <v>0</v>
      </c>
      <c r="AO15" s="67">
        <v>0</v>
      </c>
      <c r="AP15" s="67">
        <v>4</v>
      </c>
      <c r="AQ15" s="67">
        <v>4</v>
      </c>
      <c r="AR15" s="67">
        <v>3</v>
      </c>
      <c r="AS15" s="67">
        <v>0</v>
      </c>
      <c r="AT15" s="67">
        <v>3</v>
      </c>
      <c r="AU15" s="67">
        <v>0</v>
      </c>
      <c r="AV15" s="67">
        <v>0</v>
      </c>
      <c r="AW15" s="67">
        <v>0</v>
      </c>
      <c r="AX15" s="67">
        <v>0</v>
      </c>
      <c r="AY15" s="67">
        <v>3</v>
      </c>
      <c r="AZ15" s="67">
        <v>3</v>
      </c>
      <c r="BA15" s="67">
        <v>4</v>
      </c>
      <c r="BB15" s="67">
        <v>0</v>
      </c>
      <c r="BC15" s="67">
        <v>3</v>
      </c>
      <c r="BD15" s="67">
        <v>0</v>
      </c>
      <c r="BE15" s="67">
        <v>0</v>
      </c>
      <c r="BF15" s="67">
        <v>0</v>
      </c>
      <c r="BG15" s="67">
        <v>0</v>
      </c>
      <c r="BH15" s="68">
        <v>48</v>
      </c>
      <c r="BI15" s="68">
        <v>48</v>
      </c>
      <c r="BJ15" s="78">
        <f t="shared" si="4"/>
        <v>63</v>
      </c>
      <c r="BK15" s="83">
        <f t="shared" si="5"/>
        <v>8</v>
      </c>
      <c r="BL15" s="67">
        <v>0</v>
      </c>
      <c r="BM15" s="67">
        <v>0</v>
      </c>
      <c r="BN15" s="67">
        <v>0</v>
      </c>
      <c r="BO15" s="67">
        <v>1</v>
      </c>
      <c r="BP15" s="67">
        <v>1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2</v>
      </c>
      <c r="BW15" s="67">
        <v>2</v>
      </c>
      <c r="BX15" s="67">
        <v>0</v>
      </c>
      <c r="BY15" s="67">
        <v>0</v>
      </c>
      <c r="BZ15" s="67">
        <v>0</v>
      </c>
      <c r="CA15" s="67">
        <v>1</v>
      </c>
      <c r="CB15" s="67">
        <v>1</v>
      </c>
      <c r="CC15" s="67">
        <v>0</v>
      </c>
      <c r="CD15" s="67">
        <v>0</v>
      </c>
      <c r="CE15" s="67">
        <v>0</v>
      </c>
      <c r="CF15" s="67">
        <v>0</v>
      </c>
      <c r="CG15" s="67">
        <v>0</v>
      </c>
      <c r="CH15" s="67">
        <v>0</v>
      </c>
      <c r="CI15" s="67">
        <v>0</v>
      </c>
      <c r="CJ15" s="67">
        <v>0</v>
      </c>
      <c r="CK15" s="67">
        <v>0</v>
      </c>
      <c r="CL15" s="67">
        <v>0</v>
      </c>
      <c r="CM15" s="67">
        <v>0</v>
      </c>
      <c r="CN15" s="67">
        <v>0</v>
      </c>
      <c r="CO15" s="67">
        <v>0</v>
      </c>
      <c r="CP15" s="67">
        <v>0</v>
      </c>
      <c r="CQ15" s="67">
        <v>0</v>
      </c>
      <c r="CR15" s="70" t="s">
        <v>897</v>
      </c>
      <c r="CS15" s="71">
        <f t="shared" si="6"/>
        <v>0</v>
      </c>
      <c r="CU15" s="73">
        <v>0</v>
      </c>
      <c r="CV15" s="73">
        <v>0</v>
      </c>
      <c r="CW15" s="73">
        <v>0</v>
      </c>
      <c r="CX15" s="73">
        <v>0</v>
      </c>
      <c r="CZ15" s="73">
        <v>0</v>
      </c>
      <c r="DA15" s="73">
        <v>0</v>
      </c>
      <c r="DB15" s="73">
        <v>0</v>
      </c>
      <c r="DC15" s="73">
        <v>0</v>
      </c>
      <c r="DD15" s="73">
        <v>0</v>
      </c>
      <c r="DE15" s="73">
        <v>0</v>
      </c>
      <c r="DF15" s="73">
        <v>0</v>
      </c>
      <c r="DG15" s="73">
        <v>0</v>
      </c>
      <c r="DH15" s="73">
        <v>0</v>
      </c>
      <c r="DJ15" s="73">
        <v>0</v>
      </c>
      <c r="DK15" s="73">
        <v>0</v>
      </c>
      <c r="DL15" s="73">
        <v>0</v>
      </c>
      <c r="DM15" s="73">
        <v>0</v>
      </c>
      <c r="DN15" s="73">
        <v>0</v>
      </c>
      <c r="DO15" s="73">
        <v>0</v>
      </c>
      <c r="DP15" s="73">
        <v>0</v>
      </c>
      <c r="DQ15" s="73">
        <v>0</v>
      </c>
      <c r="DR15" s="72" t="s">
        <v>892</v>
      </c>
      <c r="DS15" s="74">
        <f t="shared" si="7"/>
        <v>55</v>
      </c>
      <c r="DU15" s="37">
        <v>5</v>
      </c>
      <c r="DV15" s="37">
        <v>5</v>
      </c>
      <c r="DW15" s="37">
        <v>3</v>
      </c>
      <c r="DX15" s="37">
        <v>2</v>
      </c>
      <c r="DY15" s="37">
        <v>0</v>
      </c>
      <c r="DZ15" s="37">
        <v>2</v>
      </c>
      <c r="EA15" s="37">
        <v>3</v>
      </c>
      <c r="EB15" s="37">
        <v>6</v>
      </c>
      <c r="EC15" s="37">
        <v>3</v>
      </c>
      <c r="ED15" s="37">
        <v>4</v>
      </c>
      <c r="EE15" s="37">
        <v>5</v>
      </c>
      <c r="EG15" s="37">
        <v>3</v>
      </c>
      <c r="EH15" s="37">
        <v>0</v>
      </c>
      <c r="EI15" s="37">
        <v>1</v>
      </c>
      <c r="EJ15" s="37">
        <v>2</v>
      </c>
      <c r="EK15" s="37">
        <v>2</v>
      </c>
      <c r="EL15" s="37">
        <v>4</v>
      </c>
      <c r="EM15" s="37">
        <v>0</v>
      </c>
      <c r="EN15" s="37">
        <v>2</v>
      </c>
      <c r="EO15" s="37">
        <v>2</v>
      </c>
      <c r="EP15" s="37">
        <v>0</v>
      </c>
      <c r="EQ15" s="37">
        <v>1</v>
      </c>
      <c r="ER15" s="37">
        <v>0</v>
      </c>
      <c r="ES15" s="37" t="s">
        <v>896</v>
      </c>
      <c r="ET15" s="75">
        <f t="shared" si="8"/>
        <v>0</v>
      </c>
      <c r="EU15" s="76">
        <v>0</v>
      </c>
      <c r="EV15" s="76">
        <v>0</v>
      </c>
      <c r="EW15" s="76">
        <v>0</v>
      </c>
      <c r="EX15" s="76">
        <v>0</v>
      </c>
      <c r="EY15" s="76">
        <v>0</v>
      </c>
      <c r="EZ15" s="76">
        <v>0</v>
      </c>
      <c r="FA15" s="76">
        <v>0</v>
      </c>
      <c r="FB15" s="76">
        <v>0</v>
      </c>
      <c r="FC15" s="76">
        <v>0</v>
      </c>
      <c r="FD15" s="76">
        <v>0</v>
      </c>
      <c r="FE15" s="76">
        <v>0</v>
      </c>
      <c r="FF15" s="76">
        <v>0</v>
      </c>
      <c r="FG15" s="76">
        <v>0</v>
      </c>
      <c r="FH15" s="76">
        <v>0</v>
      </c>
      <c r="FI15" s="76">
        <v>0</v>
      </c>
      <c r="FJ15" s="76">
        <v>0</v>
      </c>
      <c r="FK15" s="76">
        <v>0</v>
      </c>
      <c r="FL15" s="76">
        <v>0</v>
      </c>
      <c r="FM15" s="76">
        <v>0</v>
      </c>
      <c r="FN15" s="76">
        <v>0</v>
      </c>
      <c r="FO15" s="76">
        <v>0</v>
      </c>
      <c r="FP15" s="76">
        <v>0</v>
      </c>
      <c r="FQ15" s="76">
        <v>0</v>
      </c>
      <c r="FR15" s="76">
        <v>0</v>
      </c>
      <c r="FS15" s="76">
        <v>0</v>
      </c>
      <c r="FT15" s="76">
        <v>0</v>
      </c>
      <c r="FU15" s="76">
        <v>0</v>
      </c>
      <c r="FV15" s="76">
        <v>0</v>
      </c>
      <c r="FW15" s="76">
        <v>0</v>
      </c>
      <c r="FX15" s="76">
        <v>0</v>
      </c>
      <c r="FY15" s="76">
        <v>0</v>
      </c>
      <c r="FZ15" s="76">
        <v>0</v>
      </c>
      <c r="GA15" s="76">
        <v>0</v>
      </c>
      <c r="GB15" s="76">
        <v>0</v>
      </c>
      <c r="GC15" s="76">
        <v>0</v>
      </c>
      <c r="GD15" s="76">
        <v>0</v>
      </c>
      <c r="GE15" s="76">
        <v>0</v>
      </c>
      <c r="GF15" s="76">
        <v>0</v>
      </c>
      <c r="GG15" s="76">
        <v>0</v>
      </c>
      <c r="GH15" s="76">
        <v>0</v>
      </c>
      <c r="GI15" s="76">
        <v>0</v>
      </c>
      <c r="GJ15" s="76">
        <v>0</v>
      </c>
      <c r="GK15" s="76">
        <v>0</v>
      </c>
      <c r="GL15" s="76">
        <v>0</v>
      </c>
      <c r="GM15" s="76">
        <v>0</v>
      </c>
      <c r="GN15" s="76">
        <v>0</v>
      </c>
      <c r="GO15" s="76">
        <v>0</v>
      </c>
      <c r="GP15" s="76">
        <v>0</v>
      </c>
      <c r="GQ15" s="76">
        <v>0</v>
      </c>
      <c r="GR15" s="76">
        <v>0</v>
      </c>
      <c r="GS15" s="76">
        <v>0</v>
      </c>
      <c r="GT15" s="76">
        <v>0</v>
      </c>
      <c r="GU15" s="76">
        <v>0</v>
      </c>
      <c r="GV15" s="76">
        <v>0</v>
      </c>
      <c r="GW15" s="76">
        <v>0</v>
      </c>
      <c r="GX15" s="76">
        <v>0</v>
      </c>
      <c r="GY15" s="76">
        <v>0</v>
      </c>
      <c r="GZ15" s="76">
        <v>0</v>
      </c>
      <c r="HA15" s="76">
        <v>0</v>
      </c>
      <c r="HB15" s="76">
        <v>0</v>
      </c>
      <c r="HC15" s="76">
        <v>0</v>
      </c>
      <c r="HD15" s="76">
        <v>0</v>
      </c>
      <c r="HE15" s="76">
        <v>0</v>
      </c>
      <c r="HF15" s="77" t="s">
        <v>894</v>
      </c>
    </row>
    <row r="16" spans="1:1018" ht="15.75" customHeight="1" x14ac:dyDescent="0.25">
      <c r="A16" s="31" t="s">
        <v>32</v>
      </c>
      <c r="C16" s="26">
        <v>8</v>
      </c>
      <c r="D16" s="26">
        <v>9</v>
      </c>
      <c r="H16" s="27"/>
      <c r="J16" s="86" t="s">
        <v>549</v>
      </c>
      <c r="K16" s="86"/>
      <c r="M16" s="26">
        <v>3</v>
      </c>
      <c r="N16" s="32">
        <f t="shared" si="0"/>
        <v>120</v>
      </c>
      <c r="O16" s="32">
        <f t="shared" si="1"/>
        <v>31</v>
      </c>
      <c r="P16" s="55">
        <f t="shared" si="2"/>
        <v>20</v>
      </c>
      <c r="Q16" s="66">
        <v>7</v>
      </c>
      <c r="R16" s="66">
        <v>1</v>
      </c>
      <c r="S16" s="66">
        <v>0</v>
      </c>
      <c r="T16" s="66">
        <v>11</v>
      </c>
      <c r="U16" s="66">
        <v>1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56">
        <f t="shared" si="3"/>
        <v>11</v>
      </c>
      <c r="AF16" s="67">
        <v>3</v>
      </c>
      <c r="AG16" s="67">
        <v>0</v>
      </c>
      <c r="AH16" s="67">
        <v>0</v>
      </c>
      <c r="AI16" s="67">
        <v>0</v>
      </c>
      <c r="AJ16" s="67">
        <v>0</v>
      </c>
      <c r="AK16" s="67">
        <v>2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3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3</v>
      </c>
      <c r="BD16" s="67">
        <v>0</v>
      </c>
      <c r="BE16" s="67">
        <v>0</v>
      </c>
      <c r="BF16" s="67">
        <v>0</v>
      </c>
      <c r="BG16" s="67">
        <v>0</v>
      </c>
      <c r="BH16" s="68">
        <v>71</v>
      </c>
      <c r="BI16" s="68">
        <v>71</v>
      </c>
      <c r="BJ16" s="78">
        <f t="shared" si="4"/>
        <v>89</v>
      </c>
      <c r="BK16" s="83">
        <f t="shared" si="5"/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  <c r="CB16" s="67">
        <v>0</v>
      </c>
      <c r="CC16" s="67">
        <v>0</v>
      </c>
      <c r="CD16" s="67">
        <v>0</v>
      </c>
      <c r="CE16" s="67">
        <v>0</v>
      </c>
      <c r="CF16" s="67">
        <v>0</v>
      </c>
      <c r="CG16" s="67">
        <v>0</v>
      </c>
      <c r="CH16" s="67">
        <v>0</v>
      </c>
      <c r="CI16" s="67">
        <v>0</v>
      </c>
      <c r="CJ16" s="67">
        <v>0</v>
      </c>
      <c r="CK16" s="67">
        <v>0</v>
      </c>
      <c r="CL16" s="67">
        <v>0</v>
      </c>
      <c r="CM16" s="67">
        <v>0</v>
      </c>
      <c r="CN16" s="67">
        <v>0</v>
      </c>
      <c r="CO16" s="67">
        <v>0</v>
      </c>
      <c r="CP16" s="67">
        <v>0</v>
      </c>
      <c r="CQ16" s="67">
        <v>0</v>
      </c>
      <c r="CR16" s="70" t="s">
        <v>897</v>
      </c>
      <c r="CS16" s="71">
        <f t="shared" si="6"/>
        <v>6</v>
      </c>
      <c r="CU16" s="73">
        <v>6</v>
      </c>
      <c r="CV16" s="73">
        <v>0</v>
      </c>
      <c r="CW16" s="73">
        <v>0</v>
      </c>
      <c r="CX16" s="73">
        <v>0</v>
      </c>
      <c r="DR16" s="72" t="s">
        <v>899</v>
      </c>
      <c r="DS16" s="74">
        <f t="shared" si="7"/>
        <v>42</v>
      </c>
      <c r="DU16" s="37">
        <v>5</v>
      </c>
      <c r="DV16" s="37">
        <v>3</v>
      </c>
      <c r="DW16" s="37">
        <v>2</v>
      </c>
      <c r="DX16" s="37">
        <v>2</v>
      </c>
      <c r="DY16" s="37">
        <v>0</v>
      </c>
      <c r="DZ16" s="37">
        <v>2</v>
      </c>
      <c r="EA16" s="37">
        <v>3</v>
      </c>
      <c r="EB16" s="37">
        <v>3</v>
      </c>
      <c r="EC16" s="37">
        <v>0</v>
      </c>
      <c r="ED16" s="37">
        <v>1</v>
      </c>
      <c r="EE16" s="37">
        <v>4</v>
      </c>
      <c r="EG16" s="37">
        <v>1</v>
      </c>
      <c r="EH16" s="37">
        <v>0</v>
      </c>
      <c r="EI16" s="37">
        <v>1</v>
      </c>
      <c r="EJ16" s="37">
        <v>0</v>
      </c>
      <c r="EK16" s="37">
        <v>2</v>
      </c>
      <c r="EL16" s="37">
        <v>4</v>
      </c>
      <c r="EM16" s="37">
        <v>0</v>
      </c>
      <c r="EN16" s="37">
        <v>7</v>
      </c>
      <c r="EO16" s="37">
        <v>1</v>
      </c>
      <c r="EP16" s="37">
        <v>0</v>
      </c>
      <c r="EQ16" s="37">
        <v>1</v>
      </c>
      <c r="ER16" s="37">
        <v>0</v>
      </c>
      <c r="ES16" s="37" t="s">
        <v>898</v>
      </c>
      <c r="ET16" s="75">
        <f t="shared" si="8"/>
        <v>41</v>
      </c>
      <c r="EU16" s="76">
        <v>1</v>
      </c>
      <c r="EV16" s="76">
        <v>1</v>
      </c>
      <c r="EW16" s="76">
        <v>1</v>
      </c>
      <c r="EX16" s="76">
        <v>1</v>
      </c>
      <c r="EY16" s="76">
        <v>1</v>
      </c>
      <c r="EZ16" s="76">
        <v>1</v>
      </c>
      <c r="FA16" s="76">
        <v>1</v>
      </c>
      <c r="FB16" s="76">
        <v>1</v>
      </c>
      <c r="FC16" s="76">
        <v>1</v>
      </c>
      <c r="FD16" s="76">
        <v>1</v>
      </c>
      <c r="FE16" s="76">
        <v>1</v>
      </c>
      <c r="FF16" s="76">
        <v>1</v>
      </c>
      <c r="FG16" s="76">
        <v>1</v>
      </c>
      <c r="FH16" s="76">
        <v>1</v>
      </c>
      <c r="FI16" s="76">
        <v>1</v>
      </c>
      <c r="FJ16" s="76">
        <v>1</v>
      </c>
      <c r="FK16" s="76">
        <v>1</v>
      </c>
      <c r="FL16" s="76">
        <v>1</v>
      </c>
      <c r="FM16" s="76">
        <v>1</v>
      </c>
      <c r="FN16" s="76">
        <v>0</v>
      </c>
      <c r="FO16" s="76">
        <v>1</v>
      </c>
      <c r="FP16" s="76">
        <v>0</v>
      </c>
      <c r="FQ16" s="76">
        <v>1</v>
      </c>
      <c r="FR16" s="76">
        <v>1</v>
      </c>
      <c r="FS16" s="76">
        <v>0</v>
      </c>
      <c r="FT16" s="76">
        <v>0</v>
      </c>
      <c r="FU16" s="76">
        <v>0</v>
      </c>
      <c r="FV16" s="76">
        <v>0</v>
      </c>
      <c r="FW16" s="76">
        <v>0</v>
      </c>
      <c r="FX16" s="76">
        <v>0</v>
      </c>
      <c r="FY16" s="76">
        <v>0</v>
      </c>
      <c r="FZ16" s="76">
        <v>0</v>
      </c>
      <c r="GA16" s="76">
        <v>0</v>
      </c>
      <c r="GB16" s="76">
        <v>0</v>
      </c>
      <c r="GC16" s="76">
        <v>0</v>
      </c>
      <c r="GD16" s="76">
        <v>0</v>
      </c>
      <c r="GE16" s="76">
        <v>0</v>
      </c>
      <c r="GF16" s="76">
        <v>0</v>
      </c>
      <c r="GG16" s="76">
        <v>0</v>
      </c>
      <c r="GH16" s="76">
        <v>1</v>
      </c>
      <c r="GI16" s="76">
        <v>1</v>
      </c>
      <c r="GJ16" s="76">
        <v>1</v>
      </c>
      <c r="GK16" s="76">
        <v>0</v>
      </c>
      <c r="GL16" s="76">
        <v>1</v>
      </c>
      <c r="GM16" s="76">
        <v>1</v>
      </c>
      <c r="GN16" s="76">
        <v>1</v>
      </c>
      <c r="GO16" s="76">
        <v>1</v>
      </c>
      <c r="GP16" s="76">
        <v>0</v>
      </c>
      <c r="GQ16" s="76">
        <v>1</v>
      </c>
      <c r="GR16" s="76">
        <v>1</v>
      </c>
      <c r="GS16" s="76">
        <v>1</v>
      </c>
      <c r="GT16" s="76">
        <v>1</v>
      </c>
      <c r="GU16" s="76">
        <v>1</v>
      </c>
      <c r="GV16" s="76">
        <v>1</v>
      </c>
      <c r="GW16" s="76">
        <v>1</v>
      </c>
      <c r="GX16" s="76">
        <v>1</v>
      </c>
      <c r="GY16" s="76">
        <v>0</v>
      </c>
      <c r="GZ16" s="76">
        <v>0</v>
      </c>
      <c r="HA16" s="76">
        <v>1</v>
      </c>
      <c r="HB16" s="76">
        <v>1</v>
      </c>
      <c r="HC16" s="76">
        <v>1</v>
      </c>
      <c r="HD16" s="76">
        <v>1</v>
      </c>
      <c r="HE16" s="76">
        <v>0</v>
      </c>
      <c r="HF16" s="77" t="s">
        <v>894</v>
      </c>
    </row>
    <row r="17" spans="1:1018" ht="15.75" customHeight="1" x14ac:dyDescent="0.25">
      <c r="A17" s="31" t="s">
        <v>20</v>
      </c>
      <c r="C17" s="26">
        <v>9</v>
      </c>
      <c r="D17" s="26">
        <v>9</v>
      </c>
      <c r="H17" s="27"/>
      <c r="J17" s="86" t="s">
        <v>539</v>
      </c>
      <c r="K17" s="86"/>
      <c r="M17" s="26">
        <v>3</v>
      </c>
      <c r="N17" s="32">
        <f t="shared" si="0"/>
        <v>118</v>
      </c>
      <c r="O17" s="32">
        <f t="shared" si="1"/>
        <v>40</v>
      </c>
      <c r="P17" s="55">
        <f t="shared" si="2"/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56">
        <f t="shared" si="3"/>
        <v>40</v>
      </c>
      <c r="AF17" s="67">
        <v>3</v>
      </c>
      <c r="AG17" s="67">
        <v>3</v>
      </c>
      <c r="AH17" s="67">
        <v>3</v>
      </c>
      <c r="AI17" s="67">
        <v>0</v>
      </c>
      <c r="AJ17" s="67">
        <v>0</v>
      </c>
      <c r="AK17" s="67">
        <v>2</v>
      </c>
      <c r="AL17" s="67">
        <v>0</v>
      </c>
      <c r="AM17" s="67">
        <v>2</v>
      </c>
      <c r="AN17" s="67">
        <v>0</v>
      </c>
      <c r="AO17" s="67">
        <v>0</v>
      </c>
      <c r="AP17" s="67">
        <v>4</v>
      </c>
      <c r="AQ17" s="67">
        <v>4</v>
      </c>
      <c r="AR17" s="67">
        <v>3</v>
      </c>
      <c r="AS17" s="67">
        <v>0</v>
      </c>
      <c r="AT17" s="67">
        <v>3</v>
      </c>
      <c r="AU17" s="67">
        <v>0</v>
      </c>
      <c r="AV17" s="67">
        <v>0</v>
      </c>
      <c r="AW17" s="67">
        <v>0</v>
      </c>
      <c r="AX17" s="67">
        <v>0</v>
      </c>
      <c r="AY17" s="67">
        <v>3</v>
      </c>
      <c r="AZ17" s="67">
        <v>3</v>
      </c>
      <c r="BA17" s="67">
        <v>4</v>
      </c>
      <c r="BB17" s="67">
        <v>0</v>
      </c>
      <c r="BC17" s="67">
        <v>3</v>
      </c>
      <c r="BD17" s="67">
        <v>0</v>
      </c>
      <c r="BE17" s="67">
        <v>0</v>
      </c>
      <c r="BF17" s="67">
        <v>0</v>
      </c>
      <c r="BG17" s="67">
        <v>0</v>
      </c>
      <c r="BH17" s="68">
        <v>36</v>
      </c>
      <c r="BI17" s="68">
        <v>36</v>
      </c>
      <c r="BJ17" s="78">
        <f t="shared" si="4"/>
        <v>78</v>
      </c>
      <c r="BK17" s="83">
        <f t="shared" si="5"/>
        <v>4</v>
      </c>
      <c r="BO17" s="67">
        <v>1</v>
      </c>
      <c r="BU17" s="67">
        <v>1</v>
      </c>
      <c r="CA17" s="67">
        <v>1</v>
      </c>
      <c r="CB17" s="67">
        <v>1</v>
      </c>
      <c r="CR17" s="70" t="s">
        <v>891</v>
      </c>
      <c r="CS17" s="71">
        <f t="shared" si="6"/>
        <v>0</v>
      </c>
      <c r="CU17" s="73">
        <v>0</v>
      </c>
      <c r="CV17" s="73">
        <v>0</v>
      </c>
      <c r="CW17" s="73">
        <v>0</v>
      </c>
      <c r="CX17" s="73">
        <v>0</v>
      </c>
      <c r="CZ17" s="73">
        <v>0</v>
      </c>
      <c r="DA17" s="73">
        <v>0</v>
      </c>
      <c r="DB17" s="73">
        <v>0</v>
      </c>
      <c r="DC17" s="73">
        <v>0</v>
      </c>
      <c r="DD17" s="73">
        <v>0</v>
      </c>
      <c r="DE17" s="73">
        <v>0</v>
      </c>
      <c r="DF17" s="73">
        <v>0</v>
      </c>
      <c r="DG17" s="73">
        <v>0</v>
      </c>
      <c r="DH17" s="73">
        <v>0</v>
      </c>
      <c r="DJ17" s="73">
        <v>0</v>
      </c>
      <c r="DK17" s="73">
        <v>0</v>
      </c>
      <c r="DL17" s="73">
        <v>0</v>
      </c>
      <c r="DM17" s="73">
        <v>0</v>
      </c>
      <c r="DN17" s="73">
        <v>0</v>
      </c>
      <c r="DO17" s="73">
        <v>0</v>
      </c>
      <c r="DP17" s="73">
        <v>0</v>
      </c>
      <c r="DQ17" s="73">
        <v>0</v>
      </c>
      <c r="DR17" s="72" t="s">
        <v>892</v>
      </c>
      <c r="DS17" s="74">
        <f t="shared" si="7"/>
        <v>74</v>
      </c>
      <c r="DU17" s="37">
        <v>5</v>
      </c>
      <c r="DV17" s="37">
        <v>5</v>
      </c>
      <c r="DW17" s="37">
        <v>2</v>
      </c>
      <c r="DX17" s="37">
        <v>2</v>
      </c>
      <c r="DY17" s="37">
        <v>1</v>
      </c>
      <c r="DZ17" s="37">
        <v>2</v>
      </c>
      <c r="EA17" s="37">
        <v>3</v>
      </c>
      <c r="EB17" s="37">
        <v>6</v>
      </c>
      <c r="EC17" s="37">
        <v>3</v>
      </c>
      <c r="ED17" s="37">
        <v>4</v>
      </c>
      <c r="EE17" s="37">
        <v>5</v>
      </c>
      <c r="EG17" s="37">
        <v>3</v>
      </c>
      <c r="EH17" s="37">
        <v>2</v>
      </c>
      <c r="EI17" s="37">
        <v>1</v>
      </c>
      <c r="EJ17" s="37">
        <v>2</v>
      </c>
      <c r="EK17" s="37">
        <v>2</v>
      </c>
      <c r="EL17" s="37">
        <v>6</v>
      </c>
      <c r="EM17" s="37">
        <v>0</v>
      </c>
      <c r="EN17" s="37">
        <v>8</v>
      </c>
      <c r="EO17" s="37">
        <v>3</v>
      </c>
      <c r="EP17" s="37">
        <v>4</v>
      </c>
      <c r="EQ17" s="37">
        <v>3</v>
      </c>
      <c r="ER17" s="37">
        <v>2</v>
      </c>
      <c r="ES17" s="37" t="s">
        <v>896</v>
      </c>
      <c r="ET17" s="75">
        <f t="shared" si="8"/>
        <v>0</v>
      </c>
      <c r="EU17" s="76">
        <v>0</v>
      </c>
      <c r="EV17" s="76">
        <v>0</v>
      </c>
      <c r="EW17" s="76">
        <v>0</v>
      </c>
      <c r="EX17" s="76">
        <v>0</v>
      </c>
      <c r="EY17" s="76">
        <v>0</v>
      </c>
      <c r="EZ17" s="76">
        <v>0</v>
      </c>
      <c r="FA17" s="76">
        <v>0</v>
      </c>
      <c r="FB17" s="76">
        <v>0</v>
      </c>
      <c r="FC17" s="76">
        <v>0</v>
      </c>
      <c r="FD17" s="76">
        <v>0</v>
      </c>
      <c r="FE17" s="76">
        <v>0</v>
      </c>
      <c r="FF17" s="76">
        <v>0</v>
      </c>
      <c r="FG17" s="76">
        <v>0</v>
      </c>
      <c r="FH17" s="76">
        <v>0</v>
      </c>
      <c r="FI17" s="76">
        <v>0</v>
      </c>
      <c r="FJ17" s="76">
        <v>0</v>
      </c>
      <c r="FK17" s="76">
        <v>0</v>
      </c>
      <c r="FL17" s="76">
        <v>0</v>
      </c>
      <c r="FM17" s="76">
        <v>0</v>
      </c>
      <c r="FN17" s="76">
        <v>0</v>
      </c>
      <c r="FO17" s="76">
        <v>0</v>
      </c>
      <c r="FP17" s="76">
        <v>0</v>
      </c>
      <c r="FQ17" s="76">
        <v>0</v>
      </c>
      <c r="FR17" s="76">
        <v>0</v>
      </c>
      <c r="FS17" s="76">
        <v>0</v>
      </c>
      <c r="FT17" s="76">
        <v>0</v>
      </c>
      <c r="FU17" s="76">
        <v>0</v>
      </c>
      <c r="FV17" s="76">
        <v>0</v>
      </c>
      <c r="FW17" s="76">
        <v>0</v>
      </c>
      <c r="FX17" s="76">
        <v>0</v>
      </c>
      <c r="FY17" s="76">
        <v>0</v>
      </c>
      <c r="FZ17" s="76">
        <v>0</v>
      </c>
      <c r="GA17" s="76">
        <v>0</v>
      </c>
      <c r="GB17" s="76">
        <v>0</v>
      </c>
      <c r="GC17" s="76">
        <v>0</v>
      </c>
      <c r="GD17" s="76">
        <v>0</v>
      </c>
      <c r="GE17" s="76">
        <v>0</v>
      </c>
      <c r="GF17" s="76">
        <v>0</v>
      </c>
      <c r="GG17" s="76">
        <v>0</v>
      </c>
      <c r="GH17" s="76">
        <v>0</v>
      </c>
      <c r="GI17" s="76">
        <v>0</v>
      </c>
      <c r="GJ17" s="76">
        <v>0</v>
      </c>
      <c r="GK17" s="76">
        <v>0</v>
      </c>
      <c r="GL17" s="76">
        <v>0</v>
      </c>
      <c r="GM17" s="76">
        <v>0</v>
      </c>
      <c r="GN17" s="76">
        <v>0</v>
      </c>
      <c r="GO17" s="76">
        <v>0</v>
      </c>
      <c r="GP17" s="76">
        <v>0</v>
      </c>
      <c r="GQ17" s="76">
        <v>0</v>
      </c>
      <c r="GR17" s="76">
        <v>0</v>
      </c>
      <c r="GS17" s="76">
        <v>0</v>
      </c>
      <c r="GT17" s="76">
        <v>0</v>
      </c>
      <c r="GU17" s="76">
        <v>0</v>
      </c>
      <c r="GV17" s="76">
        <v>0</v>
      </c>
      <c r="GW17" s="76">
        <v>0</v>
      </c>
      <c r="GX17" s="76">
        <v>0</v>
      </c>
      <c r="GY17" s="76">
        <v>0</v>
      </c>
      <c r="GZ17" s="76">
        <v>0</v>
      </c>
      <c r="HA17" s="76">
        <v>0</v>
      </c>
      <c r="HB17" s="76">
        <v>0</v>
      </c>
      <c r="HC17" s="76">
        <v>0</v>
      </c>
      <c r="HD17" s="76">
        <v>0</v>
      </c>
      <c r="HE17" s="76">
        <v>0</v>
      </c>
      <c r="HF17" s="77" t="s">
        <v>894</v>
      </c>
    </row>
    <row r="18" spans="1:1018" ht="15.75" customHeight="1" x14ac:dyDescent="0.25">
      <c r="A18" s="31" t="s">
        <v>98</v>
      </c>
      <c r="C18" s="26">
        <v>8</v>
      </c>
      <c r="D18" s="26">
        <v>9</v>
      </c>
      <c r="H18" s="27"/>
      <c r="J18" s="86" t="s">
        <v>533</v>
      </c>
      <c r="K18" s="86"/>
      <c r="M18" s="26">
        <v>3</v>
      </c>
      <c r="N18" s="32">
        <f t="shared" si="0"/>
        <v>117</v>
      </c>
      <c r="O18" s="32">
        <f t="shared" si="1"/>
        <v>41</v>
      </c>
      <c r="P18" s="55">
        <f t="shared" si="2"/>
        <v>11</v>
      </c>
      <c r="Q18" s="66">
        <v>0</v>
      </c>
      <c r="R18" s="66">
        <v>0</v>
      </c>
      <c r="S18" s="66">
        <v>0</v>
      </c>
      <c r="T18" s="66">
        <v>11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56">
        <f t="shared" si="3"/>
        <v>30</v>
      </c>
      <c r="AF18" s="67">
        <v>3</v>
      </c>
      <c r="AG18" s="67">
        <v>3</v>
      </c>
      <c r="AH18" s="67">
        <v>3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4</v>
      </c>
      <c r="AQ18" s="67">
        <v>4</v>
      </c>
      <c r="AR18" s="67">
        <v>3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3</v>
      </c>
      <c r="AZ18" s="67">
        <v>3</v>
      </c>
      <c r="BA18" s="67">
        <v>4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8">
        <v>61</v>
      </c>
      <c r="BI18" s="68">
        <v>61</v>
      </c>
      <c r="BJ18" s="78">
        <f t="shared" si="4"/>
        <v>76</v>
      </c>
      <c r="BK18" s="83">
        <f t="shared" si="5"/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>
        <v>0</v>
      </c>
      <c r="CC18" s="67">
        <v>0</v>
      </c>
      <c r="CD18" s="67">
        <v>0</v>
      </c>
      <c r="CE18" s="67">
        <v>0</v>
      </c>
      <c r="CF18" s="67">
        <v>0</v>
      </c>
      <c r="CG18" s="67">
        <v>0</v>
      </c>
      <c r="CH18" s="67">
        <v>0</v>
      </c>
      <c r="CI18" s="67">
        <v>0</v>
      </c>
      <c r="CJ18" s="67">
        <v>0</v>
      </c>
      <c r="CK18" s="67">
        <v>0</v>
      </c>
      <c r="CL18" s="67">
        <v>0</v>
      </c>
      <c r="CM18" s="67">
        <v>0</v>
      </c>
      <c r="CN18" s="67">
        <v>0</v>
      </c>
      <c r="CO18" s="67">
        <v>0</v>
      </c>
      <c r="CP18" s="67">
        <v>0</v>
      </c>
      <c r="CQ18" s="67">
        <v>0</v>
      </c>
      <c r="CR18" s="70" t="s">
        <v>897</v>
      </c>
      <c r="CS18" s="71">
        <f t="shared" si="6"/>
        <v>30</v>
      </c>
      <c r="CU18" s="73">
        <v>6</v>
      </c>
      <c r="CV18" s="73">
        <v>6</v>
      </c>
      <c r="CW18" s="73">
        <v>9</v>
      </c>
      <c r="CX18" s="73">
        <v>9</v>
      </c>
      <c r="DR18" s="72" t="s">
        <v>899</v>
      </c>
      <c r="DS18" s="74">
        <f t="shared" si="7"/>
        <v>46</v>
      </c>
      <c r="DU18" s="37">
        <v>5</v>
      </c>
      <c r="DV18" s="37">
        <v>3</v>
      </c>
      <c r="DW18" s="37">
        <v>2</v>
      </c>
      <c r="DX18" s="37">
        <v>0</v>
      </c>
      <c r="DY18" s="37">
        <v>0</v>
      </c>
      <c r="DZ18" s="37">
        <v>1</v>
      </c>
      <c r="EA18" s="37">
        <v>3</v>
      </c>
      <c r="EB18" s="37">
        <v>3</v>
      </c>
      <c r="EC18" s="37">
        <v>0</v>
      </c>
      <c r="ED18" s="37">
        <v>1</v>
      </c>
      <c r="EE18" s="37">
        <v>1</v>
      </c>
      <c r="EG18" s="37">
        <v>2</v>
      </c>
      <c r="EH18" s="37">
        <v>2</v>
      </c>
      <c r="EI18" s="37">
        <v>1</v>
      </c>
      <c r="EJ18" s="37">
        <v>2</v>
      </c>
      <c r="EK18" s="37">
        <v>2</v>
      </c>
      <c r="EL18" s="37">
        <v>5</v>
      </c>
      <c r="EM18" s="37">
        <v>0</v>
      </c>
      <c r="EN18" s="37">
        <v>7</v>
      </c>
      <c r="EO18" s="37">
        <v>1</v>
      </c>
      <c r="EP18" s="37">
        <v>3</v>
      </c>
      <c r="EQ18" s="37">
        <v>2</v>
      </c>
      <c r="ER18" s="37">
        <v>0</v>
      </c>
      <c r="ES18" s="37" t="s">
        <v>898</v>
      </c>
      <c r="ET18" s="75">
        <f t="shared" si="8"/>
        <v>0</v>
      </c>
      <c r="EU18" s="76">
        <v>0</v>
      </c>
      <c r="EV18" s="76">
        <v>0</v>
      </c>
      <c r="EW18" s="76">
        <v>0</v>
      </c>
      <c r="EX18" s="76">
        <v>0</v>
      </c>
      <c r="EY18" s="76">
        <v>0</v>
      </c>
      <c r="EZ18" s="76">
        <v>0</v>
      </c>
      <c r="FA18" s="76">
        <v>0</v>
      </c>
      <c r="FB18" s="76">
        <v>0</v>
      </c>
      <c r="FC18" s="76">
        <v>0</v>
      </c>
      <c r="FD18" s="76">
        <v>0</v>
      </c>
      <c r="FE18" s="76">
        <v>0</v>
      </c>
      <c r="FF18" s="76">
        <v>0</v>
      </c>
      <c r="FG18" s="76">
        <v>0</v>
      </c>
      <c r="FH18" s="76">
        <v>0</v>
      </c>
      <c r="FI18" s="76">
        <v>0</v>
      </c>
      <c r="FJ18" s="76">
        <v>0</v>
      </c>
      <c r="FK18" s="76">
        <v>0</v>
      </c>
      <c r="FL18" s="76">
        <v>0</v>
      </c>
      <c r="FM18" s="76">
        <v>0</v>
      </c>
      <c r="FN18" s="76">
        <v>0</v>
      </c>
      <c r="FO18" s="76">
        <v>0</v>
      </c>
      <c r="FP18" s="76">
        <v>0</v>
      </c>
      <c r="FQ18" s="76">
        <v>0</v>
      </c>
      <c r="FR18" s="76">
        <v>0</v>
      </c>
      <c r="FS18" s="76">
        <v>0</v>
      </c>
      <c r="FT18" s="76">
        <v>0</v>
      </c>
      <c r="FU18" s="76">
        <v>0</v>
      </c>
      <c r="FV18" s="76">
        <v>0</v>
      </c>
      <c r="FW18" s="76">
        <v>0</v>
      </c>
      <c r="FX18" s="76">
        <v>0</v>
      </c>
      <c r="FY18" s="76">
        <v>0</v>
      </c>
      <c r="FZ18" s="76">
        <v>0</v>
      </c>
      <c r="GA18" s="76">
        <v>0</v>
      </c>
      <c r="GB18" s="76">
        <v>0</v>
      </c>
      <c r="GC18" s="76">
        <v>0</v>
      </c>
      <c r="GD18" s="76">
        <v>0</v>
      </c>
      <c r="GE18" s="76">
        <v>0</v>
      </c>
      <c r="GF18" s="76">
        <v>0</v>
      </c>
      <c r="GG18" s="76">
        <v>0</v>
      </c>
      <c r="GH18" s="76">
        <v>0</v>
      </c>
      <c r="GI18" s="76">
        <v>0</v>
      </c>
      <c r="GJ18" s="76">
        <v>0</v>
      </c>
      <c r="GK18" s="76">
        <v>0</v>
      </c>
      <c r="GL18" s="76">
        <v>0</v>
      </c>
      <c r="GM18" s="76">
        <v>0</v>
      </c>
      <c r="GN18" s="76">
        <v>0</v>
      </c>
      <c r="GO18" s="76">
        <v>0</v>
      </c>
      <c r="GP18" s="76">
        <v>0</v>
      </c>
      <c r="GQ18" s="76">
        <v>0</v>
      </c>
      <c r="GR18" s="76">
        <v>0</v>
      </c>
      <c r="GS18" s="76">
        <v>0</v>
      </c>
      <c r="GT18" s="76">
        <v>0</v>
      </c>
      <c r="GU18" s="76">
        <v>0</v>
      </c>
      <c r="GV18" s="76">
        <v>0</v>
      </c>
      <c r="GW18" s="76">
        <v>0</v>
      </c>
      <c r="GX18" s="76">
        <v>0</v>
      </c>
      <c r="GY18" s="76">
        <v>0</v>
      </c>
      <c r="GZ18" s="76">
        <v>0</v>
      </c>
      <c r="HA18" s="76">
        <v>0</v>
      </c>
      <c r="HB18" s="76">
        <v>0</v>
      </c>
      <c r="HC18" s="76">
        <v>0</v>
      </c>
      <c r="HD18" s="76">
        <v>0</v>
      </c>
      <c r="HE18" s="76">
        <v>0</v>
      </c>
      <c r="HF18" s="77" t="s">
        <v>894</v>
      </c>
      <c r="AMD18" s="32"/>
    </row>
    <row r="19" spans="1:1018" ht="15.75" customHeight="1" x14ac:dyDescent="0.25">
      <c r="A19" s="31" t="s">
        <v>286</v>
      </c>
      <c r="C19" s="26">
        <v>9</v>
      </c>
      <c r="D19" s="26">
        <v>9</v>
      </c>
      <c r="H19" s="27"/>
      <c r="J19" s="86" t="s">
        <v>536</v>
      </c>
      <c r="K19" s="86"/>
      <c r="M19" s="26">
        <v>3</v>
      </c>
      <c r="N19" s="32">
        <f t="shared" si="0"/>
        <v>116</v>
      </c>
      <c r="O19" s="32">
        <f t="shared" si="1"/>
        <v>41</v>
      </c>
      <c r="P19" s="55">
        <f t="shared" si="2"/>
        <v>8</v>
      </c>
      <c r="Q19" s="66">
        <v>7</v>
      </c>
      <c r="R19" s="66">
        <v>1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56">
        <f t="shared" si="3"/>
        <v>33</v>
      </c>
      <c r="AF19" s="67">
        <v>3</v>
      </c>
      <c r="AG19" s="67">
        <v>3</v>
      </c>
      <c r="AH19" s="67">
        <v>3</v>
      </c>
      <c r="AI19" s="67">
        <v>3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4</v>
      </c>
      <c r="AQ19" s="67">
        <v>4</v>
      </c>
      <c r="AR19" s="67">
        <v>3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3</v>
      </c>
      <c r="AZ19" s="67">
        <v>3</v>
      </c>
      <c r="BA19" s="67">
        <v>4</v>
      </c>
      <c r="BB19" s="67">
        <v>0</v>
      </c>
      <c r="BC19" s="67">
        <v>0</v>
      </c>
      <c r="BD19" s="67">
        <v>0</v>
      </c>
      <c r="BE19" s="67">
        <v>0</v>
      </c>
      <c r="BF19" s="67">
        <v>0</v>
      </c>
      <c r="BG19" s="67">
        <v>0</v>
      </c>
      <c r="BH19" s="68">
        <v>67</v>
      </c>
      <c r="BI19" s="68">
        <v>67</v>
      </c>
      <c r="BJ19" s="78">
        <f t="shared" si="4"/>
        <v>75</v>
      </c>
      <c r="BK19" s="83">
        <f t="shared" si="5"/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>
        <v>0</v>
      </c>
      <c r="CC19" s="67">
        <v>0</v>
      </c>
      <c r="CD19" s="67">
        <v>0</v>
      </c>
      <c r="CE19" s="67">
        <v>0</v>
      </c>
      <c r="CF19" s="67">
        <v>0</v>
      </c>
      <c r="CG19" s="67">
        <v>0</v>
      </c>
      <c r="CH19" s="67">
        <v>0</v>
      </c>
      <c r="CI19" s="67">
        <v>0</v>
      </c>
      <c r="CJ19" s="67">
        <v>0</v>
      </c>
      <c r="CK19" s="67">
        <v>0</v>
      </c>
      <c r="CL19" s="67">
        <v>0</v>
      </c>
      <c r="CM19" s="67">
        <v>0</v>
      </c>
      <c r="CN19" s="67">
        <v>0</v>
      </c>
      <c r="CO19" s="67">
        <v>0</v>
      </c>
      <c r="CP19" s="67">
        <v>0</v>
      </c>
      <c r="CQ19" s="67">
        <v>0</v>
      </c>
      <c r="CR19" s="70" t="s">
        <v>897</v>
      </c>
      <c r="CS19" s="71">
        <f t="shared" si="6"/>
        <v>0</v>
      </c>
      <c r="CU19" s="73">
        <v>0</v>
      </c>
      <c r="DR19" s="72" t="s">
        <v>899</v>
      </c>
      <c r="DS19" s="74">
        <f t="shared" si="7"/>
        <v>42</v>
      </c>
      <c r="DU19" s="37">
        <v>4</v>
      </c>
      <c r="DV19" s="37">
        <v>5</v>
      </c>
      <c r="DW19" s="37">
        <v>2</v>
      </c>
      <c r="DX19" s="37">
        <v>1</v>
      </c>
      <c r="DY19" s="37">
        <v>2</v>
      </c>
      <c r="DZ19" s="37">
        <v>1</v>
      </c>
      <c r="EA19" s="37">
        <v>1</v>
      </c>
      <c r="EB19" s="37">
        <v>2</v>
      </c>
      <c r="EC19" s="37">
        <v>3</v>
      </c>
      <c r="ED19" s="37">
        <v>1</v>
      </c>
      <c r="EE19" s="37">
        <v>1</v>
      </c>
      <c r="EG19" s="37">
        <v>2</v>
      </c>
      <c r="EH19" s="37">
        <v>0</v>
      </c>
      <c r="EI19" s="37">
        <v>1</v>
      </c>
      <c r="EJ19" s="37">
        <v>0</v>
      </c>
      <c r="EK19" s="37">
        <v>2</v>
      </c>
      <c r="EL19" s="37">
        <v>4</v>
      </c>
      <c r="EM19" s="37">
        <v>0</v>
      </c>
      <c r="EN19" s="37">
        <v>7</v>
      </c>
      <c r="EO19" s="37">
        <v>1</v>
      </c>
      <c r="EP19" s="37">
        <v>0</v>
      </c>
      <c r="EQ19" s="37">
        <v>2</v>
      </c>
      <c r="ER19" s="37">
        <v>0</v>
      </c>
      <c r="ES19" s="37" t="s">
        <v>898</v>
      </c>
      <c r="ET19" s="75">
        <f t="shared" si="8"/>
        <v>33</v>
      </c>
      <c r="EU19" s="76">
        <v>1</v>
      </c>
      <c r="EV19" s="76">
        <v>1</v>
      </c>
      <c r="EW19" s="76">
        <v>1</v>
      </c>
      <c r="EX19" s="76">
        <v>1</v>
      </c>
      <c r="EY19" s="76">
        <v>1</v>
      </c>
      <c r="EZ19" s="76">
        <v>1</v>
      </c>
      <c r="FA19" s="76">
        <v>1</v>
      </c>
      <c r="FB19" s="76">
        <v>0</v>
      </c>
      <c r="FC19" s="76">
        <v>0</v>
      </c>
      <c r="FD19" s="76">
        <v>0</v>
      </c>
      <c r="FE19" s="76">
        <v>0</v>
      </c>
      <c r="FF19" s="76">
        <v>0</v>
      </c>
      <c r="FG19" s="76">
        <v>0</v>
      </c>
      <c r="FH19" s="76">
        <v>0</v>
      </c>
      <c r="FI19" s="76">
        <v>0</v>
      </c>
      <c r="FJ19" s="76">
        <v>0</v>
      </c>
      <c r="FK19" s="76">
        <v>0</v>
      </c>
      <c r="FL19" s="76">
        <v>1</v>
      </c>
      <c r="FM19" s="76">
        <v>1</v>
      </c>
      <c r="FN19" s="76">
        <v>1</v>
      </c>
      <c r="FO19" s="76">
        <v>0</v>
      </c>
      <c r="FP19" s="76">
        <v>0</v>
      </c>
      <c r="FQ19" s="76">
        <v>0</v>
      </c>
      <c r="FR19" s="76">
        <v>0</v>
      </c>
      <c r="FS19" s="76">
        <v>1</v>
      </c>
      <c r="FT19" s="76">
        <v>1</v>
      </c>
      <c r="FU19" s="76">
        <v>1</v>
      </c>
      <c r="FV19" s="76">
        <v>1</v>
      </c>
      <c r="FW19" s="76">
        <v>0</v>
      </c>
      <c r="FX19" s="76">
        <v>0</v>
      </c>
      <c r="FY19" s="76">
        <v>0</v>
      </c>
      <c r="FZ19" s="76">
        <v>0</v>
      </c>
      <c r="GA19" s="76">
        <v>0</v>
      </c>
      <c r="GB19" s="76">
        <v>0</v>
      </c>
      <c r="GC19" s="76">
        <v>0</v>
      </c>
      <c r="GD19" s="76">
        <v>0</v>
      </c>
      <c r="GE19" s="76">
        <v>0</v>
      </c>
      <c r="GF19" s="76">
        <v>0</v>
      </c>
      <c r="GG19" s="76">
        <v>0</v>
      </c>
      <c r="GH19" s="76">
        <v>1</v>
      </c>
      <c r="GI19" s="76">
        <v>1</v>
      </c>
      <c r="GJ19" s="76">
        <v>1</v>
      </c>
      <c r="GK19" s="76">
        <v>1</v>
      </c>
      <c r="GL19" s="76">
        <v>1</v>
      </c>
      <c r="GM19" s="76">
        <v>1</v>
      </c>
      <c r="GN19" s="76">
        <v>1</v>
      </c>
      <c r="GO19" s="76">
        <v>0</v>
      </c>
      <c r="GP19" s="76">
        <v>1</v>
      </c>
      <c r="GQ19" s="76">
        <v>1</v>
      </c>
      <c r="GR19" s="76">
        <v>1</v>
      </c>
      <c r="GS19" s="76">
        <v>1</v>
      </c>
      <c r="GT19" s="76">
        <v>0</v>
      </c>
      <c r="GU19" s="76">
        <v>1</v>
      </c>
      <c r="GV19" s="76">
        <v>1</v>
      </c>
      <c r="GW19" s="76">
        <v>1</v>
      </c>
      <c r="GX19" s="76">
        <v>1</v>
      </c>
      <c r="GY19" s="76">
        <v>1</v>
      </c>
      <c r="GZ19" s="76">
        <v>1</v>
      </c>
      <c r="HA19" s="76">
        <v>1</v>
      </c>
      <c r="HB19" s="76">
        <v>0</v>
      </c>
      <c r="HC19" s="76">
        <v>0</v>
      </c>
      <c r="HD19" s="76">
        <v>0</v>
      </c>
      <c r="HE19" s="76">
        <v>1</v>
      </c>
      <c r="HF19" s="77" t="s">
        <v>894</v>
      </c>
    </row>
    <row r="20" spans="1:1018" ht="15.75" customHeight="1" x14ac:dyDescent="0.25">
      <c r="A20" s="31" t="s">
        <v>26</v>
      </c>
      <c r="C20" s="26">
        <v>9</v>
      </c>
      <c r="D20" s="26">
        <v>9</v>
      </c>
      <c r="H20" s="27"/>
      <c r="J20" s="86" t="s">
        <v>525</v>
      </c>
      <c r="K20" s="86"/>
      <c r="M20" s="26">
        <v>3</v>
      </c>
      <c r="N20" s="32">
        <f t="shared" si="0"/>
        <v>114</v>
      </c>
      <c r="O20" s="32">
        <f t="shared" si="1"/>
        <v>60</v>
      </c>
      <c r="P20" s="55">
        <f t="shared" si="2"/>
        <v>29</v>
      </c>
      <c r="Q20" s="66">
        <v>7</v>
      </c>
      <c r="R20" s="66">
        <v>1</v>
      </c>
      <c r="S20" s="66">
        <v>10</v>
      </c>
      <c r="T20" s="66">
        <v>11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56">
        <f t="shared" si="3"/>
        <v>31</v>
      </c>
      <c r="AF20" s="67">
        <v>3</v>
      </c>
      <c r="AG20" s="67">
        <v>3</v>
      </c>
      <c r="AH20" s="67">
        <v>3</v>
      </c>
      <c r="AI20" s="67">
        <v>0</v>
      </c>
      <c r="AJ20" s="67">
        <v>0</v>
      </c>
      <c r="AK20" s="67">
        <v>2</v>
      </c>
      <c r="AL20" s="67">
        <v>0</v>
      </c>
      <c r="AM20" s="67">
        <v>0</v>
      </c>
      <c r="AN20" s="67">
        <v>0</v>
      </c>
      <c r="AO20" s="67">
        <v>0</v>
      </c>
      <c r="AP20" s="67">
        <v>4</v>
      </c>
      <c r="AQ20" s="67">
        <v>4</v>
      </c>
      <c r="AR20" s="67">
        <v>0</v>
      </c>
      <c r="AS20" s="67">
        <v>0</v>
      </c>
      <c r="AT20" s="67">
        <v>3</v>
      </c>
      <c r="AU20" s="67">
        <v>0</v>
      </c>
      <c r="AV20" s="67">
        <v>0</v>
      </c>
      <c r="AW20" s="67">
        <v>0</v>
      </c>
      <c r="AX20" s="67">
        <v>0</v>
      </c>
      <c r="AY20" s="67">
        <v>3</v>
      </c>
      <c r="AZ20" s="67">
        <v>3</v>
      </c>
      <c r="BA20" s="67">
        <v>0</v>
      </c>
      <c r="BB20" s="67">
        <v>0</v>
      </c>
      <c r="BC20" s="67">
        <v>3</v>
      </c>
      <c r="BD20" s="67">
        <v>0</v>
      </c>
      <c r="BE20" s="67">
        <v>0</v>
      </c>
      <c r="BF20" s="67">
        <v>0</v>
      </c>
      <c r="BG20" s="67">
        <v>0</v>
      </c>
      <c r="BH20" s="68">
        <v>5</v>
      </c>
      <c r="BI20" s="68">
        <v>5</v>
      </c>
      <c r="BJ20" s="78">
        <f t="shared" si="4"/>
        <v>54</v>
      </c>
      <c r="BK20" s="83">
        <f t="shared" si="5"/>
        <v>0</v>
      </c>
      <c r="CR20" s="70" t="s">
        <v>891</v>
      </c>
      <c r="CS20" s="71">
        <f t="shared" si="6"/>
        <v>0</v>
      </c>
      <c r="DR20" s="72" t="s">
        <v>892</v>
      </c>
      <c r="DS20" s="74">
        <f t="shared" si="7"/>
        <v>24</v>
      </c>
      <c r="DU20" s="37">
        <v>5</v>
      </c>
      <c r="DV20" s="37">
        <v>5</v>
      </c>
      <c r="DW20" s="37">
        <v>1</v>
      </c>
      <c r="DX20" s="37">
        <v>2</v>
      </c>
      <c r="DY20" s="37" t="s">
        <v>895</v>
      </c>
      <c r="DZ20" s="37">
        <v>2</v>
      </c>
      <c r="EA20" s="37">
        <v>2</v>
      </c>
      <c r="EB20" s="37">
        <v>3</v>
      </c>
      <c r="ED20" s="37">
        <v>2</v>
      </c>
      <c r="EE20" s="37">
        <v>2</v>
      </c>
      <c r="ES20" s="37" t="s">
        <v>893</v>
      </c>
      <c r="ET20" s="75">
        <f t="shared" si="8"/>
        <v>30</v>
      </c>
      <c r="EU20" s="76">
        <v>1</v>
      </c>
      <c r="EV20" s="76">
        <v>0</v>
      </c>
      <c r="EW20" s="76">
        <v>1</v>
      </c>
      <c r="EX20" s="76">
        <v>1</v>
      </c>
      <c r="EY20" s="76">
        <v>1</v>
      </c>
      <c r="EZ20" s="76">
        <v>1</v>
      </c>
      <c r="FA20" s="76">
        <v>0</v>
      </c>
      <c r="FB20" s="76">
        <v>0</v>
      </c>
      <c r="FC20" s="76">
        <v>1</v>
      </c>
      <c r="FD20" s="76">
        <v>1</v>
      </c>
      <c r="FE20" s="76">
        <v>1</v>
      </c>
      <c r="FF20" s="76">
        <v>1</v>
      </c>
      <c r="FG20" s="76">
        <v>0</v>
      </c>
      <c r="FH20" s="76">
        <v>1</v>
      </c>
      <c r="FI20" s="76">
        <v>1</v>
      </c>
      <c r="FJ20" s="76">
        <v>0</v>
      </c>
      <c r="FK20" s="76">
        <v>1</v>
      </c>
      <c r="FL20" s="76">
        <v>1</v>
      </c>
      <c r="FM20" s="76">
        <v>1</v>
      </c>
      <c r="FN20" s="76">
        <v>1</v>
      </c>
      <c r="FO20" s="76">
        <v>0</v>
      </c>
      <c r="FP20" s="76">
        <v>0</v>
      </c>
      <c r="FQ20" s="76">
        <v>0</v>
      </c>
      <c r="FR20" s="76">
        <v>1</v>
      </c>
      <c r="FS20" s="76">
        <v>0</v>
      </c>
      <c r="FT20" s="76">
        <v>0</v>
      </c>
      <c r="FU20" s="76">
        <v>0</v>
      </c>
      <c r="FV20" s="76">
        <v>0</v>
      </c>
      <c r="FW20" s="76">
        <v>0</v>
      </c>
      <c r="FX20" s="76">
        <v>0</v>
      </c>
      <c r="FY20" s="76">
        <v>0</v>
      </c>
      <c r="FZ20" s="76">
        <v>0</v>
      </c>
      <c r="GA20" s="76">
        <v>0</v>
      </c>
      <c r="GB20" s="76">
        <v>0</v>
      </c>
      <c r="GC20" s="76">
        <v>0</v>
      </c>
      <c r="GD20" s="76">
        <v>0</v>
      </c>
      <c r="GE20" s="76">
        <v>0</v>
      </c>
      <c r="GF20" s="76">
        <v>0</v>
      </c>
      <c r="GG20" s="76">
        <v>0</v>
      </c>
      <c r="GH20" s="76">
        <v>1</v>
      </c>
      <c r="GI20" s="76">
        <v>1</v>
      </c>
      <c r="GJ20" s="76">
        <v>1</v>
      </c>
      <c r="GK20" s="76">
        <v>0</v>
      </c>
      <c r="GL20" s="76">
        <v>1</v>
      </c>
      <c r="GM20" s="76">
        <v>1</v>
      </c>
      <c r="GN20" s="76">
        <v>1</v>
      </c>
      <c r="GO20" s="76">
        <v>0</v>
      </c>
      <c r="GP20" s="76">
        <v>0</v>
      </c>
      <c r="GQ20" s="76">
        <v>1</v>
      </c>
      <c r="GR20" s="76">
        <v>1</v>
      </c>
      <c r="GS20" s="76">
        <v>1</v>
      </c>
      <c r="GT20" s="76">
        <v>0</v>
      </c>
      <c r="GU20" s="76">
        <v>1</v>
      </c>
      <c r="GV20" s="76">
        <v>1</v>
      </c>
      <c r="GW20" s="76">
        <v>1</v>
      </c>
      <c r="GX20" s="76">
        <v>1</v>
      </c>
      <c r="GY20" s="76">
        <v>0</v>
      </c>
      <c r="GZ20" s="76">
        <v>0</v>
      </c>
      <c r="HA20" s="76">
        <v>1</v>
      </c>
      <c r="HB20" s="76">
        <v>0</v>
      </c>
      <c r="HC20" s="76">
        <v>0</v>
      </c>
      <c r="HD20" s="76">
        <v>0</v>
      </c>
      <c r="HE20" s="76">
        <v>0</v>
      </c>
      <c r="HF20" s="77" t="s">
        <v>894</v>
      </c>
    </row>
    <row r="21" spans="1:1018" ht="15.75" customHeight="1" x14ac:dyDescent="0.25">
      <c r="A21" s="31" t="s">
        <v>33</v>
      </c>
      <c r="C21" s="26">
        <v>8</v>
      </c>
      <c r="D21" s="26">
        <v>9</v>
      </c>
      <c r="H21" s="27"/>
      <c r="J21" s="86" t="s">
        <v>550</v>
      </c>
      <c r="K21" s="86"/>
      <c r="M21" s="26">
        <v>3</v>
      </c>
      <c r="N21" s="32">
        <f t="shared" si="0"/>
        <v>103</v>
      </c>
      <c r="O21" s="32">
        <f t="shared" si="1"/>
        <v>30</v>
      </c>
      <c r="P21" s="55">
        <f t="shared" si="2"/>
        <v>19</v>
      </c>
      <c r="Q21" s="66">
        <v>7</v>
      </c>
      <c r="R21" s="66">
        <v>1</v>
      </c>
      <c r="S21" s="66">
        <v>0</v>
      </c>
      <c r="T21" s="66">
        <v>11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56">
        <f t="shared" si="3"/>
        <v>11</v>
      </c>
      <c r="AF21" s="67">
        <v>3</v>
      </c>
      <c r="AG21" s="67">
        <v>0</v>
      </c>
      <c r="AH21" s="67">
        <v>0</v>
      </c>
      <c r="AI21" s="67">
        <v>0</v>
      </c>
      <c r="AJ21" s="67">
        <v>0</v>
      </c>
      <c r="AK21" s="67">
        <v>2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3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3</v>
      </c>
      <c r="BD21" s="67">
        <v>0</v>
      </c>
      <c r="BE21" s="67">
        <v>0</v>
      </c>
      <c r="BF21" s="67">
        <v>0</v>
      </c>
      <c r="BG21" s="67">
        <v>0</v>
      </c>
      <c r="BH21" s="68">
        <v>51</v>
      </c>
      <c r="BI21" s="68">
        <v>51</v>
      </c>
      <c r="BJ21" s="78">
        <f t="shared" si="4"/>
        <v>73</v>
      </c>
      <c r="BK21" s="83">
        <f t="shared" si="5"/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>
        <v>0</v>
      </c>
      <c r="CA21" s="67">
        <v>0</v>
      </c>
      <c r="CB21" s="67">
        <v>0</v>
      </c>
      <c r="CC21" s="67">
        <v>0</v>
      </c>
      <c r="CD21" s="67">
        <v>0</v>
      </c>
      <c r="CE21" s="67">
        <v>0</v>
      </c>
      <c r="CF21" s="67">
        <v>0</v>
      </c>
      <c r="CG21" s="67">
        <v>0</v>
      </c>
      <c r="CH21" s="67">
        <v>0</v>
      </c>
      <c r="CI21" s="67">
        <v>0</v>
      </c>
      <c r="CJ21" s="67">
        <v>0</v>
      </c>
      <c r="CK21" s="67">
        <v>0</v>
      </c>
      <c r="CL21" s="67">
        <v>0</v>
      </c>
      <c r="CM21" s="67">
        <v>0</v>
      </c>
      <c r="CN21" s="67">
        <v>0</v>
      </c>
      <c r="CO21" s="67">
        <v>0</v>
      </c>
      <c r="CP21" s="67">
        <v>0</v>
      </c>
      <c r="CQ21" s="67">
        <v>0</v>
      </c>
      <c r="CR21" s="70" t="s">
        <v>897</v>
      </c>
      <c r="CS21" s="71">
        <f t="shared" si="6"/>
        <v>0</v>
      </c>
      <c r="CU21" s="73">
        <v>0</v>
      </c>
      <c r="CV21" s="73">
        <v>0</v>
      </c>
      <c r="CW21" s="73">
        <v>0</v>
      </c>
      <c r="CX21" s="73">
        <v>0</v>
      </c>
      <c r="CZ21" s="73">
        <v>0</v>
      </c>
      <c r="DA21" s="73">
        <v>0</v>
      </c>
      <c r="DB21" s="73">
        <v>0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J21" s="73">
        <v>0</v>
      </c>
      <c r="DK21" s="73">
        <v>0</v>
      </c>
      <c r="DL21" s="73">
        <v>0</v>
      </c>
      <c r="DM21" s="73">
        <v>0</v>
      </c>
      <c r="DN21" s="73">
        <v>0</v>
      </c>
      <c r="DO21" s="73">
        <v>0</v>
      </c>
      <c r="DP21" s="73">
        <v>0</v>
      </c>
      <c r="DQ21" s="73">
        <v>0</v>
      </c>
      <c r="DR21" s="72" t="s">
        <v>892</v>
      </c>
      <c r="DS21" s="74">
        <f t="shared" si="7"/>
        <v>30</v>
      </c>
      <c r="DU21" s="37">
        <v>2</v>
      </c>
      <c r="DV21" s="37">
        <v>5</v>
      </c>
      <c r="DW21" s="37">
        <v>2</v>
      </c>
      <c r="DX21" s="37">
        <v>0</v>
      </c>
      <c r="DY21" s="37">
        <v>0</v>
      </c>
      <c r="DZ21" s="37">
        <v>0</v>
      </c>
      <c r="EA21" s="37">
        <v>0</v>
      </c>
      <c r="EB21" s="37">
        <v>2</v>
      </c>
      <c r="EC21" s="37">
        <v>0</v>
      </c>
      <c r="ED21" s="37">
        <v>1</v>
      </c>
      <c r="EE21" s="37">
        <v>1</v>
      </c>
      <c r="EG21" s="37">
        <v>0</v>
      </c>
      <c r="EH21" s="37">
        <v>0</v>
      </c>
      <c r="EI21" s="37">
        <v>1</v>
      </c>
      <c r="EJ21" s="37">
        <v>0</v>
      </c>
      <c r="EK21" s="37">
        <v>2</v>
      </c>
      <c r="EL21" s="37">
        <v>4</v>
      </c>
      <c r="EM21" s="37">
        <v>0</v>
      </c>
      <c r="EN21" s="37">
        <v>8</v>
      </c>
      <c r="EO21" s="37">
        <v>1</v>
      </c>
      <c r="EP21" s="37">
        <v>0</v>
      </c>
      <c r="EQ21" s="37">
        <v>1</v>
      </c>
      <c r="ER21" s="37">
        <v>0</v>
      </c>
      <c r="ES21" s="37" t="s">
        <v>898</v>
      </c>
      <c r="ET21" s="75">
        <f t="shared" si="8"/>
        <v>43</v>
      </c>
      <c r="EU21" s="76">
        <v>1</v>
      </c>
      <c r="EV21" s="76">
        <v>1</v>
      </c>
      <c r="EW21" s="76">
        <v>1</v>
      </c>
      <c r="EX21" s="76">
        <v>1</v>
      </c>
      <c r="EY21" s="76">
        <v>1</v>
      </c>
      <c r="EZ21" s="76">
        <v>1</v>
      </c>
      <c r="FA21" s="76">
        <v>1</v>
      </c>
      <c r="FB21" s="76">
        <v>1</v>
      </c>
      <c r="FC21" s="76">
        <v>1</v>
      </c>
      <c r="FD21" s="76">
        <v>1</v>
      </c>
      <c r="FE21" s="76">
        <v>1</v>
      </c>
      <c r="FF21" s="76">
        <v>1</v>
      </c>
      <c r="FG21" s="76">
        <v>1</v>
      </c>
      <c r="FH21" s="76">
        <v>1</v>
      </c>
      <c r="FI21" s="76">
        <v>1</v>
      </c>
      <c r="FJ21" s="76">
        <v>1</v>
      </c>
      <c r="FK21" s="76">
        <v>1</v>
      </c>
      <c r="FL21" s="76">
        <v>1</v>
      </c>
      <c r="FM21" s="76">
        <v>1</v>
      </c>
      <c r="FN21" s="76">
        <v>1</v>
      </c>
      <c r="FO21" s="76">
        <v>1</v>
      </c>
      <c r="FP21" s="76">
        <v>1</v>
      </c>
      <c r="FQ21" s="76">
        <v>1</v>
      </c>
      <c r="FR21" s="76">
        <v>1</v>
      </c>
      <c r="FS21" s="76">
        <v>0</v>
      </c>
      <c r="FT21" s="76">
        <v>0</v>
      </c>
      <c r="FU21" s="76">
        <v>0</v>
      </c>
      <c r="FV21" s="76">
        <v>0</v>
      </c>
      <c r="FW21" s="76">
        <v>0</v>
      </c>
      <c r="FX21" s="76">
        <v>0</v>
      </c>
      <c r="FY21" s="76">
        <v>0</v>
      </c>
      <c r="FZ21" s="76">
        <v>0</v>
      </c>
      <c r="GA21" s="76">
        <v>0</v>
      </c>
      <c r="GB21" s="76">
        <v>0</v>
      </c>
      <c r="GC21" s="76">
        <v>0</v>
      </c>
      <c r="GD21" s="76">
        <v>0</v>
      </c>
      <c r="GE21" s="76">
        <v>0</v>
      </c>
      <c r="GF21" s="76">
        <v>0</v>
      </c>
      <c r="GG21" s="76">
        <v>0</v>
      </c>
      <c r="GH21" s="76">
        <v>1</v>
      </c>
      <c r="GI21" s="76">
        <v>1</v>
      </c>
      <c r="GJ21" s="76">
        <v>1</v>
      </c>
      <c r="GK21" s="76">
        <v>0</v>
      </c>
      <c r="GL21" s="76">
        <v>1</v>
      </c>
      <c r="GM21" s="76">
        <v>1</v>
      </c>
      <c r="GN21" s="76">
        <v>1</v>
      </c>
      <c r="GO21" s="76">
        <v>1</v>
      </c>
      <c r="GP21" s="76">
        <v>0</v>
      </c>
      <c r="GQ21" s="76">
        <v>1</v>
      </c>
      <c r="GR21" s="76">
        <v>1</v>
      </c>
      <c r="GS21" s="76">
        <v>1</v>
      </c>
      <c r="GT21" s="76">
        <v>1</v>
      </c>
      <c r="GU21" s="76">
        <v>1</v>
      </c>
      <c r="GV21" s="76">
        <v>1</v>
      </c>
      <c r="GW21" s="76">
        <v>1</v>
      </c>
      <c r="GX21" s="76">
        <v>1</v>
      </c>
      <c r="GY21" s="76">
        <v>0</v>
      </c>
      <c r="GZ21" s="76">
        <v>0</v>
      </c>
      <c r="HA21" s="76">
        <v>1</v>
      </c>
      <c r="HB21" s="76">
        <v>1</v>
      </c>
      <c r="HC21" s="76">
        <v>1</v>
      </c>
      <c r="HD21" s="76">
        <v>1</v>
      </c>
      <c r="HE21" s="76">
        <v>0</v>
      </c>
      <c r="HF21" s="77" t="s">
        <v>894</v>
      </c>
    </row>
    <row r="22" spans="1:1018" ht="15.75" customHeight="1" x14ac:dyDescent="0.25">
      <c r="A22" s="31" t="s">
        <v>427</v>
      </c>
      <c r="C22" s="26">
        <v>8</v>
      </c>
      <c r="D22" s="26">
        <v>9</v>
      </c>
      <c r="E22" s="30"/>
      <c r="H22" s="27"/>
      <c r="J22" s="86" t="s">
        <v>520</v>
      </c>
      <c r="K22" s="86"/>
      <c r="M22" s="26">
        <v>3</v>
      </c>
      <c r="N22" s="32">
        <f t="shared" si="0"/>
        <v>99</v>
      </c>
      <c r="O22" s="32">
        <f t="shared" si="1"/>
        <v>68</v>
      </c>
      <c r="P22" s="55">
        <f t="shared" si="2"/>
        <v>65</v>
      </c>
      <c r="Q22" s="66">
        <v>7</v>
      </c>
      <c r="R22" s="66">
        <v>1</v>
      </c>
      <c r="S22" s="66">
        <v>10</v>
      </c>
      <c r="T22" s="66">
        <v>11</v>
      </c>
      <c r="U22" s="66">
        <v>1</v>
      </c>
      <c r="V22" s="66">
        <v>0</v>
      </c>
      <c r="W22" s="66">
        <v>0</v>
      </c>
      <c r="X22" s="66">
        <v>15</v>
      </c>
      <c r="Y22" s="66">
        <v>5</v>
      </c>
      <c r="Z22" s="66">
        <v>0</v>
      </c>
      <c r="AA22" s="66">
        <v>0</v>
      </c>
      <c r="AB22" s="66">
        <v>15</v>
      </c>
      <c r="AC22" s="66">
        <v>0</v>
      </c>
      <c r="AD22" s="66">
        <v>0</v>
      </c>
      <c r="AE22" s="56">
        <f t="shared" si="3"/>
        <v>3</v>
      </c>
      <c r="AF22" s="67">
        <v>3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8">
        <v>11</v>
      </c>
      <c r="BI22" s="68">
        <v>11</v>
      </c>
      <c r="BJ22" s="78">
        <f t="shared" si="4"/>
        <v>31</v>
      </c>
      <c r="BK22" s="83">
        <f t="shared" si="5"/>
        <v>17</v>
      </c>
      <c r="BM22" s="67">
        <v>1</v>
      </c>
      <c r="BN22" s="67">
        <v>1</v>
      </c>
      <c r="BO22" s="67">
        <v>1</v>
      </c>
      <c r="BP22" s="67">
        <v>1</v>
      </c>
      <c r="BQ22" s="67">
        <v>1</v>
      </c>
      <c r="BR22" s="67">
        <v>1</v>
      </c>
      <c r="BT22" s="67">
        <v>1</v>
      </c>
      <c r="BU22" s="67">
        <v>1</v>
      </c>
      <c r="BV22" s="67">
        <v>2</v>
      </c>
      <c r="CA22" s="67">
        <v>1</v>
      </c>
      <c r="CB22" s="67">
        <v>1</v>
      </c>
      <c r="CG22" s="67">
        <v>5</v>
      </c>
      <c r="CR22" s="70" t="s">
        <v>891</v>
      </c>
      <c r="CS22" s="71">
        <f t="shared" si="6"/>
        <v>0</v>
      </c>
      <c r="DR22" s="72" t="s">
        <v>892</v>
      </c>
      <c r="DS22" s="74">
        <f t="shared" si="7"/>
        <v>0</v>
      </c>
      <c r="ES22" s="37" t="s">
        <v>893</v>
      </c>
      <c r="ET22" s="75">
        <f t="shared" si="8"/>
        <v>14</v>
      </c>
      <c r="EU22" s="76">
        <v>1</v>
      </c>
      <c r="EV22" s="76">
        <v>1</v>
      </c>
      <c r="EW22" s="76">
        <v>0</v>
      </c>
      <c r="EX22" s="76">
        <v>0</v>
      </c>
      <c r="EY22" s="76">
        <v>0</v>
      </c>
      <c r="EZ22" s="76">
        <v>0</v>
      </c>
      <c r="FA22" s="76">
        <v>0</v>
      </c>
      <c r="FB22" s="76">
        <v>1</v>
      </c>
      <c r="FC22" s="76">
        <v>1</v>
      </c>
      <c r="FD22" s="76">
        <v>0</v>
      </c>
      <c r="FE22" s="76">
        <v>0</v>
      </c>
      <c r="FF22" s="76">
        <v>0</v>
      </c>
      <c r="FG22" s="76">
        <v>0</v>
      </c>
      <c r="FH22" s="76">
        <v>0</v>
      </c>
      <c r="FI22" s="76">
        <v>0</v>
      </c>
      <c r="FJ22" s="76">
        <v>0</v>
      </c>
      <c r="FK22" s="76">
        <v>1</v>
      </c>
      <c r="FL22" s="76">
        <v>1</v>
      </c>
      <c r="FM22" s="76">
        <v>1</v>
      </c>
      <c r="FN22" s="76">
        <v>0</v>
      </c>
      <c r="FO22" s="76">
        <v>1</v>
      </c>
      <c r="FP22" s="76">
        <v>0</v>
      </c>
      <c r="FQ22" s="76">
        <v>0</v>
      </c>
      <c r="FR22" s="76">
        <v>0</v>
      </c>
      <c r="FS22" s="76">
        <v>0</v>
      </c>
      <c r="FT22" s="76">
        <v>0</v>
      </c>
      <c r="FU22" s="76">
        <v>0</v>
      </c>
      <c r="FV22" s="76">
        <v>0</v>
      </c>
      <c r="FW22" s="76">
        <v>0</v>
      </c>
      <c r="FX22" s="76">
        <v>1</v>
      </c>
      <c r="FY22" s="76">
        <v>1</v>
      </c>
      <c r="FZ22" s="76">
        <v>0</v>
      </c>
      <c r="GA22" s="76">
        <v>0</v>
      </c>
      <c r="GB22" s="76">
        <v>0</v>
      </c>
      <c r="GC22" s="76">
        <v>0</v>
      </c>
      <c r="GD22" s="76">
        <v>0</v>
      </c>
      <c r="GE22" s="76">
        <v>0</v>
      </c>
      <c r="GF22" s="76">
        <v>0</v>
      </c>
      <c r="GG22" s="76">
        <v>0</v>
      </c>
      <c r="GH22" s="76">
        <v>1</v>
      </c>
      <c r="GI22" s="76">
        <v>1</v>
      </c>
      <c r="GJ22" s="76">
        <v>0</v>
      </c>
      <c r="GK22" s="76">
        <v>0</v>
      </c>
      <c r="GL22" s="76">
        <v>0</v>
      </c>
      <c r="GM22" s="76">
        <v>0</v>
      </c>
      <c r="GN22" s="76">
        <v>0</v>
      </c>
      <c r="GO22" s="76">
        <v>0</v>
      </c>
      <c r="GP22" s="76">
        <v>0</v>
      </c>
      <c r="GQ22" s="76">
        <v>0</v>
      </c>
      <c r="GR22" s="76">
        <v>0</v>
      </c>
      <c r="GS22" s="76">
        <v>0</v>
      </c>
      <c r="GT22" s="76">
        <v>0</v>
      </c>
      <c r="GU22" s="76">
        <v>0</v>
      </c>
      <c r="GV22" s="76">
        <v>0</v>
      </c>
      <c r="GW22" s="76">
        <v>0</v>
      </c>
      <c r="GX22" s="76">
        <v>1</v>
      </c>
      <c r="GY22" s="76">
        <v>0</v>
      </c>
      <c r="GZ22" s="76">
        <v>1</v>
      </c>
      <c r="HA22" s="76">
        <v>0</v>
      </c>
      <c r="HB22" s="76">
        <v>0</v>
      </c>
      <c r="HC22" s="76">
        <v>0</v>
      </c>
      <c r="HD22" s="76">
        <v>0</v>
      </c>
      <c r="HE22" s="76">
        <v>0</v>
      </c>
      <c r="HF22" s="77" t="s">
        <v>894</v>
      </c>
    </row>
    <row r="23" spans="1:1018" ht="15.75" customHeight="1" x14ac:dyDescent="0.25">
      <c r="A23" s="31" t="s">
        <v>354</v>
      </c>
      <c r="C23" s="26">
        <v>9</v>
      </c>
      <c r="D23" s="26">
        <v>9</v>
      </c>
      <c r="H23" s="27"/>
      <c r="J23" s="86" t="s">
        <v>537</v>
      </c>
      <c r="K23" s="86"/>
      <c r="M23" s="26">
        <v>3</v>
      </c>
      <c r="N23" s="32">
        <f t="shared" si="0"/>
        <v>85</v>
      </c>
      <c r="O23" s="32">
        <f t="shared" si="1"/>
        <v>40</v>
      </c>
      <c r="P23" s="55">
        <f t="shared" si="2"/>
        <v>29</v>
      </c>
      <c r="Q23" s="66">
        <v>7</v>
      </c>
      <c r="R23" s="66">
        <v>0</v>
      </c>
      <c r="S23" s="66">
        <v>10</v>
      </c>
      <c r="T23" s="66">
        <v>11</v>
      </c>
      <c r="U23" s="66">
        <v>1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56">
        <f t="shared" si="3"/>
        <v>11</v>
      </c>
      <c r="AF23" s="67">
        <v>3</v>
      </c>
      <c r="AG23" s="67">
        <v>0</v>
      </c>
      <c r="AH23" s="67">
        <v>0</v>
      </c>
      <c r="AI23" s="67">
        <v>0</v>
      </c>
      <c r="AJ23" s="67">
        <v>0</v>
      </c>
      <c r="AK23" s="67">
        <v>2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3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3</v>
      </c>
      <c r="BD23" s="67">
        <v>0</v>
      </c>
      <c r="BE23" s="67">
        <v>0</v>
      </c>
      <c r="BF23" s="67">
        <v>0</v>
      </c>
      <c r="BG23" s="67">
        <v>0</v>
      </c>
      <c r="BH23" s="68">
        <v>64</v>
      </c>
      <c r="BI23" s="68">
        <v>64</v>
      </c>
      <c r="BJ23" s="78">
        <f t="shared" si="4"/>
        <v>45</v>
      </c>
      <c r="BK23" s="83">
        <f t="shared" si="5"/>
        <v>4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1</v>
      </c>
      <c r="BV23" s="67">
        <v>2</v>
      </c>
      <c r="BW23" s="67">
        <v>0</v>
      </c>
      <c r="BX23" s="67">
        <v>0</v>
      </c>
      <c r="BY23" s="67">
        <v>0</v>
      </c>
      <c r="BZ23" s="67">
        <v>0</v>
      </c>
      <c r="CA23" s="67">
        <v>0</v>
      </c>
      <c r="CB23" s="67">
        <v>1</v>
      </c>
      <c r="CC23" s="67">
        <v>0</v>
      </c>
      <c r="CD23" s="67">
        <v>0</v>
      </c>
      <c r="CE23" s="67">
        <v>0</v>
      </c>
      <c r="CF23" s="67">
        <v>0</v>
      </c>
      <c r="CG23" s="67">
        <v>0</v>
      </c>
      <c r="CH23" s="67">
        <v>0</v>
      </c>
      <c r="CI23" s="67">
        <v>0</v>
      </c>
      <c r="CJ23" s="67">
        <v>0</v>
      </c>
      <c r="CK23" s="67">
        <v>0</v>
      </c>
      <c r="CL23" s="67">
        <v>0</v>
      </c>
      <c r="CM23" s="67">
        <v>0</v>
      </c>
      <c r="CN23" s="67">
        <v>0</v>
      </c>
      <c r="CO23" s="67">
        <v>0</v>
      </c>
      <c r="CP23" s="67">
        <v>0</v>
      </c>
      <c r="CQ23" s="67">
        <v>0</v>
      </c>
      <c r="CR23" s="70" t="s">
        <v>897</v>
      </c>
      <c r="CS23" s="71">
        <f t="shared" si="6"/>
        <v>0</v>
      </c>
      <c r="CU23" s="73">
        <v>0</v>
      </c>
      <c r="DR23" s="72" t="s">
        <v>899</v>
      </c>
      <c r="DS23" s="74">
        <f t="shared" si="7"/>
        <v>41</v>
      </c>
      <c r="DU23" s="37">
        <v>5</v>
      </c>
      <c r="DV23" s="37">
        <v>5</v>
      </c>
      <c r="DW23" s="37">
        <v>3</v>
      </c>
      <c r="DX23" s="37">
        <v>2</v>
      </c>
      <c r="DY23" s="37">
        <v>2</v>
      </c>
      <c r="DZ23" s="37">
        <v>2</v>
      </c>
      <c r="EA23" s="37">
        <v>3</v>
      </c>
      <c r="EB23" s="37">
        <v>6</v>
      </c>
      <c r="EC23" s="37">
        <v>3</v>
      </c>
      <c r="ED23" s="37">
        <v>4</v>
      </c>
      <c r="EE23" s="37">
        <v>4</v>
      </c>
      <c r="EG23" s="37">
        <v>0</v>
      </c>
      <c r="EH23" s="37">
        <v>0</v>
      </c>
      <c r="EI23" s="37">
        <v>1</v>
      </c>
      <c r="EJ23" s="37">
        <v>0</v>
      </c>
      <c r="EK23" s="37">
        <v>1</v>
      </c>
      <c r="EL23" s="37">
        <v>0</v>
      </c>
      <c r="EM23" s="37">
        <v>0</v>
      </c>
      <c r="EN23" s="37">
        <v>0</v>
      </c>
      <c r="EO23" s="37">
        <v>0</v>
      </c>
      <c r="EP23" s="37">
        <v>0</v>
      </c>
      <c r="EQ23" s="37">
        <v>0</v>
      </c>
      <c r="ER23" s="37">
        <v>0</v>
      </c>
      <c r="ES23" s="37" t="s">
        <v>898</v>
      </c>
      <c r="ET23" s="75">
        <f t="shared" si="8"/>
        <v>0</v>
      </c>
      <c r="EU23" s="76">
        <v>0</v>
      </c>
      <c r="EV23" s="76">
        <v>0</v>
      </c>
      <c r="EW23" s="76">
        <v>0</v>
      </c>
      <c r="EX23" s="76">
        <v>0</v>
      </c>
      <c r="EY23" s="76">
        <v>0</v>
      </c>
      <c r="EZ23" s="76">
        <v>0</v>
      </c>
      <c r="FA23" s="76">
        <v>0</v>
      </c>
      <c r="FB23" s="76">
        <v>0</v>
      </c>
      <c r="FC23" s="76">
        <v>0</v>
      </c>
      <c r="FD23" s="76">
        <v>0</v>
      </c>
      <c r="FE23" s="76">
        <v>0</v>
      </c>
      <c r="FF23" s="76">
        <v>0</v>
      </c>
      <c r="FG23" s="76">
        <v>0</v>
      </c>
      <c r="FH23" s="76">
        <v>0</v>
      </c>
      <c r="FI23" s="76">
        <v>0</v>
      </c>
      <c r="FJ23" s="76">
        <v>0</v>
      </c>
      <c r="FK23" s="76">
        <v>0</v>
      </c>
      <c r="FL23" s="76">
        <v>0</v>
      </c>
      <c r="FM23" s="76">
        <v>0</v>
      </c>
      <c r="FN23" s="76">
        <v>0</v>
      </c>
      <c r="FO23" s="76">
        <v>0</v>
      </c>
      <c r="FP23" s="76">
        <v>0</v>
      </c>
      <c r="FQ23" s="76">
        <v>0</v>
      </c>
      <c r="FR23" s="76">
        <v>0</v>
      </c>
      <c r="FS23" s="76">
        <v>0</v>
      </c>
      <c r="FT23" s="76">
        <v>0</v>
      </c>
      <c r="FU23" s="76">
        <v>0</v>
      </c>
      <c r="FV23" s="76">
        <v>0</v>
      </c>
      <c r="FW23" s="76">
        <v>0</v>
      </c>
      <c r="FX23" s="76">
        <v>0</v>
      </c>
      <c r="FY23" s="76">
        <v>0</v>
      </c>
      <c r="FZ23" s="76">
        <v>0</v>
      </c>
      <c r="GA23" s="76">
        <v>0</v>
      </c>
      <c r="GB23" s="76">
        <v>0</v>
      </c>
      <c r="GC23" s="76">
        <v>0</v>
      </c>
      <c r="GD23" s="76">
        <v>0</v>
      </c>
      <c r="GE23" s="76">
        <v>0</v>
      </c>
      <c r="GF23" s="76">
        <v>0</v>
      </c>
      <c r="GG23" s="76">
        <v>0</v>
      </c>
      <c r="GH23" s="76">
        <v>0</v>
      </c>
      <c r="GI23" s="76">
        <v>0</v>
      </c>
      <c r="GJ23" s="76">
        <v>0</v>
      </c>
      <c r="GK23" s="76">
        <v>0</v>
      </c>
      <c r="GL23" s="76">
        <v>0</v>
      </c>
      <c r="GM23" s="76">
        <v>0</v>
      </c>
      <c r="GN23" s="76">
        <v>0</v>
      </c>
      <c r="GO23" s="76">
        <v>0</v>
      </c>
      <c r="GP23" s="76">
        <v>0</v>
      </c>
      <c r="GQ23" s="76">
        <v>0</v>
      </c>
      <c r="GR23" s="76">
        <v>0</v>
      </c>
      <c r="GS23" s="76">
        <v>0</v>
      </c>
      <c r="GT23" s="76">
        <v>0</v>
      </c>
      <c r="GU23" s="76">
        <v>0</v>
      </c>
      <c r="GV23" s="76">
        <v>0</v>
      </c>
      <c r="GW23" s="76">
        <v>0</v>
      </c>
      <c r="GX23" s="76">
        <v>0</v>
      </c>
      <c r="GY23" s="76">
        <v>0</v>
      </c>
      <c r="GZ23" s="76">
        <v>0</v>
      </c>
      <c r="HA23" s="76">
        <v>0</v>
      </c>
      <c r="HB23" s="76">
        <v>0</v>
      </c>
      <c r="HC23" s="76">
        <v>0</v>
      </c>
      <c r="HD23" s="76">
        <v>0</v>
      </c>
      <c r="HE23" s="76">
        <v>0</v>
      </c>
      <c r="HF23" s="77" t="s">
        <v>894</v>
      </c>
    </row>
    <row r="24" spans="1:1018" ht="15.75" customHeight="1" x14ac:dyDescent="0.25">
      <c r="A24" s="31" t="s">
        <v>353</v>
      </c>
      <c r="C24" s="26">
        <v>9</v>
      </c>
      <c r="D24" s="26">
        <v>9</v>
      </c>
      <c r="H24" s="27"/>
      <c r="J24" s="86" t="s">
        <v>540</v>
      </c>
      <c r="K24" s="86"/>
      <c r="M24" s="26">
        <v>3</v>
      </c>
      <c r="N24" s="32">
        <f t="shared" si="0"/>
        <v>83</v>
      </c>
      <c r="O24" s="32">
        <f t="shared" si="1"/>
        <v>39</v>
      </c>
      <c r="P24" s="55">
        <f t="shared" si="2"/>
        <v>28</v>
      </c>
      <c r="Q24" s="66">
        <v>7</v>
      </c>
      <c r="R24" s="66">
        <v>0</v>
      </c>
      <c r="S24" s="66">
        <v>10</v>
      </c>
      <c r="T24" s="66">
        <v>11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56">
        <f t="shared" si="3"/>
        <v>11</v>
      </c>
      <c r="AF24" s="67">
        <v>3</v>
      </c>
      <c r="AG24" s="67">
        <v>0</v>
      </c>
      <c r="AH24" s="67">
        <v>0</v>
      </c>
      <c r="AI24" s="67">
        <v>0</v>
      </c>
      <c r="AJ24" s="67">
        <v>0</v>
      </c>
      <c r="AK24" s="67">
        <v>2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3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3</v>
      </c>
      <c r="BD24" s="67">
        <v>0</v>
      </c>
      <c r="BE24" s="67">
        <v>0</v>
      </c>
      <c r="BF24" s="67">
        <v>0</v>
      </c>
      <c r="BG24" s="67">
        <v>0</v>
      </c>
      <c r="BH24" s="68">
        <v>52</v>
      </c>
      <c r="BI24" s="68">
        <v>52</v>
      </c>
      <c r="BJ24" s="78">
        <f t="shared" si="4"/>
        <v>44</v>
      </c>
      <c r="BK24" s="83">
        <f t="shared" si="5"/>
        <v>3</v>
      </c>
      <c r="BL24" s="67">
        <v>0</v>
      </c>
      <c r="BM24" s="67">
        <v>0</v>
      </c>
      <c r="BN24" s="67">
        <v>0</v>
      </c>
      <c r="BO24" s="67">
        <v>0</v>
      </c>
      <c r="BP24" s="67">
        <v>1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1</v>
      </c>
      <c r="CB24" s="67">
        <v>1</v>
      </c>
      <c r="CC24" s="67">
        <v>0</v>
      </c>
      <c r="CD24" s="67">
        <v>0</v>
      </c>
      <c r="CE24" s="67">
        <v>0</v>
      </c>
      <c r="CF24" s="67">
        <v>0</v>
      </c>
      <c r="CG24" s="67">
        <v>0</v>
      </c>
      <c r="CH24" s="67">
        <v>0</v>
      </c>
      <c r="CI24" s="67">
        <v>0</v>
      </c>
      <c r="CJ24" s="67">
        <v>0</v>
      </c>
      <c r="CK24" s="67">
        <v>0</v>
      </c>
      <c r="CL24" s="67">
        <v>0</v>
      </c>
      <c r="CM24" s="67">
        <v>0</v>
      </c>
      <c r="CN24" s="67">
        <v>0</v>
      </c>
      <c r="CO24" s="67">
        <v>0</v>
      </c>
      <c r="CP24" s="67">
        <v>0</v>
      </c>
      <c r="CQ24" s="67">
        <v>0</v>
      </c>
      <c r="CR24" s="70" t="s">
        <v>897</v>
      </c>
      <c r="CS24" s="71">
        <f t="shared" si="6"/>
        <v>6</v>
      </c>
      <c r="CU24" s="73">
        <v>6</v>
      </c>
      <c r="CV24" s="73">
        <v>0</v>
      </c>
      <c r="CW24" s="73">
        <v>0</v>
      </c>
      <c r="CX24" s="73">
        <v>0</v>
      </c>
      <c r="CZ24" s="73">
        <v>0</v>
      </c>
      <c r="DA24" s="73">
        <v>0</v>
      </c>
      <c r="DB24" s="73">
        <v>0</v>
      </c>
      <c r="DC24" s="73">
        <v>0</v>
      </c>
      <c r="DD24" s="73">
        <v>0</v>
      </c>
      <c r="DE24" s="73">
        <v>0</v>
      </c>
      <c r="DF24" s="73">
        <v>0</v>
      </c>
      <c r="DG24" s="73">
        <v>0</v>
      </c>
      <c r="DH24" s="73">
        <v>0</v>
      </c>
      <c r="DJ24" s="73">
        <v>0</v>
      </c>
      <c r="DK24" s="73">
        <v>0</v>
      </c>
      <c r="DL24" s="73">
        <v>0</v>
      </c>
      <c r="DM24" s="73">
        <v>0</v>
      </c>
      <c r="DN24" s="73">
        <v>0</v>
      </c>
      <c r="DO24" s="73">
        <v>0</v>
      </c>
      <c r="DP24" s="73">
        <v>0</v>
      </c>
      <c r="DQ24" s="73">
        <v>0</v>
      </c>
      <c r="DR24" s="72" t="s">
        <v>892</v>
      </c>
      <c r="DS24" s="74">
        <f t="shared" si="7"/>
        <v>35</v>
      </c>
      <c r="DU24" s="37">
        <v>4</v>
      </c>
      <c r="DV24" s="37">
        <v>4</v>
      </c>
      <c r="DW24" s="37">
        <v>1</v>
      </c>
      <c r="DX24" s="37">
        <v>2</v>
      </c>
      <c r="DY24" s="37">
        <v>2</v>
      </c>
      <c r="DZ24" s="37">
        <v>2</v>
      </c>
      <c r="EA24" s="37">
        <v>3</v>
      </c>
      <c r="EB24" s="37">
        <v>2</v>
      </c>
      <c r="EC24" s="37">
        <v>2</v>
      </c>
      <c r="ED24" s="37">
        <v>3</v>
      </c>
      <c r="EE24" s="37">
        <v>5</v>
      </c>
      <c r="EG24" s="37">
        <v>1</v>
      </c>
      <c r="EH24" s="37">
        <v>0</v>
      </c>
      <c r="EI24" s="37">
        <v>1</v>
      </c>
      <c r="EJ24" s="37">
        <v>0</v>
      </c>
      <c r="EK24" s="37">
        <v>2</v>
      </c>
      <c r="EL24" s="37">
        <v>0</v>
      </c>
      <c r="EM24" s="37">
        <v>0</v>
      </c>
      <c r="EN24" s="37">
        <v>0</v>
      </c>
      <c r="EO24" s="37">
        <v>1</v>
      </c>
      <c r="EP24" s="37">
        <v>0</v>
      </c>
      <c r="EQ24" s="37">
        <v>0</v>
      </c>
      <c r="ER24" s="37">
        <v>0</v>
      </c>
      <c r="ES24" s="37" t="s">
        <v>898</v>
      </c>
      <c r="ET24" s="75">
        <f t="shared" si="8"/>
        <v>0</v>
      </c>
      <c r="EU24" s="76">
        <v>0</v>
      </c>
      <c r="EV24" s="76">
        <v>0</v>
      </c>
      <c r="EW24" s="76">
        <v>0</v>
      </c>
      <c r="EX24" s="76">
        <v>0</v>
      </c>
      <c r="EY24" s="76">
        <v>0</v>
      </c>
      <c r="EZ24" s="76">
        <v>0</v>
      </c>
      <c r="FA24" s="76">
        <v>0</v>
      </c>
      <c r="FB24" s="76">
        <v>0</v>
      </c>
      <c r="FC24" s="76">
        <v>0</v>
      </c>
      <c r="FD24" s="76">
        <v>0</v>
      </c>
      <c r="FE24" s="76">
        <v>0</v>
      </c>
      <c r="FF24" s="76">
        <v>0</v>
      </c>
      <c r="FG24" s="76">
        <v>0</v>
      </c>
      <c r="FH24" s="76">
        <v>0</v>
      </c>
      <c r="FI24" s="76">
        <v>0</v>
      </c>
      <c r="FJ24" s="76">
        <v>0</v>
      </c>
      <c r="FK24" s="76">
        <v>0</v>
      </c>
      <c r="FL24" s="76">
        <v>0</v>
      </c>
      <c r="FM24" s="76">
        <v>0</v>
      </c>
      <c r="FN24" s="76">
        <v>0</v>
      </c>
      <c r="FO24" s="76">
        <v>0</v>
      </c>
      <c r="FP24" s="76">
        <v>0</v>
      </c>
      <c r="FQ24" s="76">
        <v>0</v>
      </c>
      <c r="FR24" s="76">
        <v>0</v>
      </c>
      <c r="FS24" s="76">
        <v>0</v>
      </c>
      <c r="FT24" s="76">
        <v>0</v>
      </c>
      <c r="FU24" s="76">
        <v>0</v>
      </c>
      <c r="FV24" s="76">
        <v>0</v>
      </c>
      <c r="FW24" s="76">
        <v>0</v>
      </c>
      <c r="FX24" s="76">
        <v>0</v>
      </c>
      <c r="FY24" s="76">
        <v>0</v>
      </c>
      <c r="FZ24" s="76">
        <v>0</v>
      </c>
      <c r="GA24" s="76">
        <v>0</v>
      </c>
      <c r="GB24" s="76">
        <v>0</v>
      </c>
      <c r="GC24" s="76">
        <v>0</v>
      </c>
      <c r="GD24" s="76">
        <v>0</v>
      </c>
      <c r="GE24" s="76">
        <v>0</v>
      </c>
      <c r="GF24" s="76">
        <v>0</v>
      </c>
      <c r="GG24" s="76">
        <v>0</v>
      </c>
      <c r="GH24" s="76">
        <v>0</v>
      </c>
      <c r="GI24" s="76">
        <v>0</v>
      </c>
      <c r="GJ24" s="76">
        <v>0</v>
      </c>
      <c r="GK24" s="76">
        <v>0</v>
      </c>
      <c r="GL24" s="76">
        <v>0</v>
      </c>
      <c r="GM24" s="76">
        <v>0</v>
      </c>
      <c r="GN24" s="76">
        <v>0</v>
      </c>
      <c r="GO24" s="76">
        <v>0</v>
      </c>
      <c r="GP24" s="76">
        <v>0</v>
      </c>
      <c r="GQ24" s="76">
        <v>0</v>
      </c>
      <c r="GR24" s="76">
        <v>0</v>
      </c>
      <c r="GS24" s="76">
        <v>0</v>
      </c>
      <c r="GT24" s="76">
        <v>0</v>
      </c>
      <c r="GU24" s="76">
        <v>0</v>
      </c>
      <c r="GV24" s="76">
        <v>0</v>
      </c>
      <c r="GW24" s="76">
        <v>0</v>
      </c>
      <c r="GX24" s="76">
        <v>0</v>
      </c>
      <c r="GY24" s="76">
        <v>0</v>
      </c>
      <c r="GZ24" s="76">
        <v>0</v>
      </c>
      <c r="HA24" s="76">
        <v>0</v>
      </c>
      <c r="HB24" s="76">
        <v>0</v>
      </c>
      <c r="HC24" s="76">
        <v>0</v>
      </c>
      <c r="HD24" s="76">
        <v>0</v>
      </c>
      <c r="HE24" s="76">
        <v>0</v>
      </c>
      <c r="HF24" s="77" t="s">
        <v>894</v>
      </c>
    </row>
    <row r="25" spans="1:1018" ht="15.75" customHeight="1" x14ac:dyDescent="0.25">
      <c r="A25" s="31" t="s">
        <v>97</v>
      </c>
      <c r="C25" s="26">
        <v>8</v>
      </c>
      <c r="D25" s="26">
        <v>9</v>
      </c>
      <c r="H25" s="27"/>
      <c r="J25" s="86" t="s">
        <v>513</v>
      </c>
      <c r="K25" s="86"/>
      <c r="M25" s="26">
        <v>3</v>
      </c>
      <c r="N25" s="32">
        <f t="shared" si="0"/>
        <v>75</v>
      </c>
      <c r="O25" s="32">
        <f t="shared" si="1"/>
        <v>70</v>
      </c>
      <c r="P25" s="55">
        <f t="shared" si="2"/>
        <v>39</v>
      </c>
      <c r="Q25" s="66">
        <v>7</v>
      </c>
      <c r="R25" s="66">
        <v>1</v>
      </c>
      <c r="S25" s="66">
        <v>0</v>
      </c>
      <c r="T25" s="66">
        <v>11</v>
      </c>
      <c r="U25" s="66">
        <v>0</v>
      </c>
      <c r="V25" s="66">
        <v>0</v>
      </c>
      <c r="W25" s="66">
        <v>0</v>
      </c>
      <c r="X25" s="66">
        <v>15</v>
      </c>
      <c r="Y25" s="66">
        <v>5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56">
        <f t="shared" si="3"/>
        <v>31</v>
      </c>
      <c r="AF25" s="67">
        <v>3</v>
      </c>
      <c r="AG25" s="67">
        <v>3</v>
      </c>
      <c r="AH25" s="67">
        <v>0</v>
      </c>
      <c r="AI25" s="67">
        <v>3</v>
      </c>
      <c r="AJ25" s="67">
        <v>0</v>
      </c>
      <c r="AK25" s="67">
        <v>2</v>
      </c>
      <c r="AL25" s="67">
        <v>0</v>
      </c>
      <c r="AM25" s="67">
        <v>0</v>
      </c>
      <c r="AN25" s="67">
        <v>0</v>
      </c>
      <c r="AO25" s="67">
        <v>0</v>
      </c>
      <c r="AP25" s="67">
        <v>4</v>
      </c>
      <c r="AQ25" s="67">
        <v>0</v>
      </c>
      <c r="AR25" s="67">
        <v>3</v>
      </c>
      <c r="AS25" s="67">
        <v>0</v>
      </c>
      <c r="AT25" s="67">
        <v>3</v>
      </c>
      <c r="AU25" s="67">
        <v>0</v>
      </c>
      <c r="AV25" s="67">
        <v>0</v>
      </c>
      <c r="AW25" s="67">
        <v>0</v>
      </c>
      <c r="AX25" s="67">
        <v>0</v>
      </c>
      <c r="AY25" s="67">
        <v>3</v>
      </c>
      <c r="AZ25" s="67">
        <v>0</v>
      </c>
      <c r="BA25" s="67">
        <v>4</v>
      </c>
      <c r="BB25" s="67">
        <v>0</v>
      </c>
      <c r="BC25" s="67">
        <v>3</v>
      </c>
      <c r="BD25" s="67">
        <v>0</v>
      </c>
      <c r="BE25" s="67">
        <v>0</v>
      </c>
      <c r="BF25" s="67">
        <v>0</v>
      </c>
      <c r="BG25" s="67">
        <v>0</v>
      </c>
      <c r="BH25" s="68">
        <v>47</v>
      </c>
      <c r="BI25" s="68">
        <v>47</v>
      </c>
      <c r="BJ25" s="78">
        <f t="shared" si="4"/>
        <v>5</v>
      </c>
      <c r="BK25" s="83">
        <f t="shared" si="5"/>
        <v>5</v>
      </c>
      <c r="BL25" s="67">
        <v>0</v>
      </c>
      <c r="BM25" s="67">
        <v>0</v>
      </c>
      <c r="BN25" s="67">
        <v>1</v>
      </c>
      <c r="BO25" s="67">
        <v>1</v>
      </c>
      <c r="BP25" s="67">
        <v>1</v>
      </c>
      <c r="BQ25" s="67">
        <v>1</v>
      </c>
      <c r="BR25" s="67">
        <v>0</v>
      </c>
      <c r="BS25" s="67">
        <v>0</v>
      </c>
      <c r="BT25" s="67">
        <v>0</v>
      </c>
      <c r="BU25" s="67">
        <v>1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>
        <v>0</v>
      </c>
      <c r="CC25" s="67">
        <v>0</v>
      </c>
      <c r="CD25" s="67">
        <v>0</v>
      </c>
      <c r="CE25" s="67">
        <v>0</v>
      </c>
      <c r="CF25" s="67">
        <v>0</v>
      </c>
      <c r="CG25" s="67">
        <v>0</v>
      </c>
      <c r="CH25" s="67">
        <v>0</v>
      </c>
      <c r="CI25" s="67">
        <v>0</v>
      </c>
      <c r="CJ25" s="67">
        <v>0</v>
      </c>
      <c r="CK25" s="67">
        <v>0</v>
      </c>
      <c r="CL25" s="67">
        <v>0</v>
      </c>
      <c r="CM25" s="67">
        <v>0</v>
      </c>
      <c r="CN25" s="67">
        <v>0</v>
      </c>
      <c r="CO25" s="67">
        <v>0</v>
      </c>
      <c r="CP25" s="67">
        <v>0</v>
      </c>
      <c r="CQ25" s="67">
        <v>0</v>
      </c>
      <c r="CR25" s="70" t="s">
        <v>897</v>
      </c>
      <c r="CS25" s="71">
        <f t="shared" si="6"/>
        <v>0</v>
      </c>
      <c r="CU25" s="73">
        <v>0</v>
      </c>
      <c r="CV25" s="73">
        <v>0</v>
      </c>
      <c r="CW25" s="73">
        <v>0</v>
      </c>
      <c r="CX25" s="73">
        <v>0</v>
      </c>
      <c r="CZ25" s="73">
        <v>0</v>
      </c>
      <c r="DA25" s="73">
        <v>0</v>
      </c>
      <c r="DB25" s="73">
        <v>0</v>
      </c>
      <c r="DC25" s="73">
        <v>0</v>
      </c>
      <c r="DD25" s="73">
        <v>0</v>
      </c>
      <c r="DE25" s="73">
        <v>0</v>
      </c>
      <c r="DF25" s="73">
        <v>0</v>
      </c>
      <c r="DG25" s="73">
        <v>0</v>
      </c>
      <c r="DH25" s="73">
        <v>0</v>
      </c>
      <c r="DJ25" s="73">
        <v>0</v>
      </c>
      <c r="DK25" s="73">
        <v>0</v>
      </c>
      <c r="DL25" s="73">
        <v>0</v>
      </c>
      <c r="DM25" s="73">
        <v>0</v>
      </c>
      <c r="DN25" s="73">
        <v>0</v>
      </c>
      <c r="DO25" s="73">
        <v>0</v>
      </c>
      <c r="DP25" s="73">
        <v>0</v>
      </c>
      <c r="DQ25" s="73">
        <v>0</v>
      </c>
      <c r="DR25" s="72" t="s">
        <v>892</v>
      </c>
      <c r="DS25" s="74">
        <f t="shared" si="7"/>
        <v>0</v>
      </c>
      <c r="DU25" s="37">
        <v>0</v>
      </c>
      <c r="DV25" s="37">
        <v>0</v>
      </c>
      <c r="DW25" s="37">
        <v>0</v>
      </c>
      <c r="DX25" s="37">
        <v>0</v>
      </c>
      <c r="DY25" s="37">
        <v>0</v>
      </c>
      <c r="DZ25" s="37">
        <v>0</v>
      </c>
      <c r="EA25" s="37">
        <v>0</v>
      </c>
      <c r="EB25" s="37">
        <v>0</v>
      </c>
      <c r="EC25" s="37">
        <v>0</v>
      </c>
      <c r="ED25" s="37">
        <v>0</v>
      </c>
      <c r="EE25" s="37">
        <v>0</v>
      </c>
      <c r="EG25" s="37">
        <v>0</v>
      </c>
      <c r="EH25" s="37">
        <v>0</v>
      </c>
      <c r="EI25" s="37">
        <v>0</v>
      </c>
      <c r="EJ25" s="37">
        <v>0</v>
      </c>
      <c r="EK25" s="37">
        <v>0</v>
      </c>
      <c r="EL25" s="37">
        <v>0</v>
      </c>
      <c r="EM25" s="37">
        <v>0</v>
      </c>
      <c r="EN25" s="37">
        <v>0</v>
      </c>
      <c r="EO25" s="37">
        <v>0</v>
      </c>
      <c r="EP25" s="37">
        <v>0</v>
      </c>
      <c r="EQ25" s="37">
        <v>0</v>
      </c>
      <c r="ER25" s="37">
        <v>0</v>
      </c>
      <c r="ES25" s="37" t="s">
        <v>896</v>
      </c>
      <c r="ET25" s="75">
        <f t="shared" si="8"/>
        <v>0</v>
      </c>
      <c r="HF25" s="77" t="s">
        <v>894</v>
      </c>
    </row>
    <row r="26" spans="1:1018" ht="15.75" customHeight="1" x14ac:dyDescent="0.25">
      <c r="A26" s="31" t="s">
        <v>505</v>
      </c>
      <c r="C26" s="26">
        <v>9</v>
      </c>
      <c r="D26" s="26">
        <v>9</v>
      </c>
      <c r="J26" s="86" t="s">
        <v>523</v>
      </c>
      <c r="K26" s="86"/>
      <c r="M26" s="26">
        <v>3</v>
      </c>
      <c r="N26" s="32">
        <f t="shared" si="0"/>
        <v>64</v>
      </c>
      <c r="O26" s="32">
        <f t="shared" si="1"/>
        <v>64</v>
      </c>
      <c r="P26" s="55">
        <f t="shared" si="2"/>
        <v>64</v>
      </c>
      <c r="Q26" s="66">
        <v>0</v>
      </c>
      <c r="R26" s="66">
        <v>0</v>
      </c>
      <c r="S26" s="66">
        <v>10</v>
      </c>
      <c r="T26" s="66">
        <v>11</v>
      </c>
      <c r="U26" s="66">
        <v>1</v>
      </c>
      <c r="V26" s="66">
        <v>17</v>
      </c>
      <c r="W26" s="66">
        <v>0</v>
      </c>
      <c r="X26" s="66">
        <v>15</v>
      </c>
      <c r="Y26" s="66">
        <v>5</v>
      </c>
      <c r="Z26" s="66">
        <v>4</v>
      </c>
      <c r="AA26" s="66">
        <v>1</v>
      </c>
      <c r="AB26" s="66">
        <v>0</v>
      </c>
      <c r="AC26" s="66">
        <v>0</v>
      </c>
      <c r="AD26" s="66">
        <v>0</v>
      </c>
      <c r="AE26" s="56">
        <f t="shared" si="3"/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0</v>
      </c>
      <c r="AO26" s="67">
        <v>0</v>
      </c>
      <c r="AP26" s="67">
        <v>0</v>
      </c>
      <c r="AQ26" s="67">
        <v>0</v>
      </c>
      <c r="AR26" s="67">
        <v>0</v>
      </c>
      <c r="AS26" s="67">
        <v>0</v>
      </c>
      <c r="AT26" s="67">
        <v>0</v>
      </c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8"/>
      <c r="BJ26" s="78">
        <f t="shared" si="4"/>
        <v>0</v>
      </c>
      <c r="BK26" s="83">
        <f t="shared" si="5"/>
        <v>0</v>
      </c>
    </row>
    <row r="27" spans="1:1018" ht="15.75" customHeight="1" x14ac:dyDescent="0.25">
      <c r="A27" s="31" t="s">
        <v>42</v>
      </c>
      <c r="C27" s="26">
        <v>8</v>
      </c>
      <c r="D27" s="26">
        <v>9</v>
      </c>
      <c r="H27" s="27"/>
      <c r="J27" s="86" t="s">
        <v>552</v>
      </c>
      <c r="K27" s="86"/>
      <c r="M27" s="26">
        <v>3</v>
      </c>
      <c r="N27" s="32">
        <f t="shared" si="0"/>
        <v>52.5</v>
      </c>
      <c r="O27" s="32">
        <f t="shared" si="1"/>
        <v>29</v>
      </c>
      <c r="P27" s="55">
        <f t="shared" si="2"/>
        <v>18</v>
      </c>
      <c r="Q27" s="66">
        <v>7</v>
      </c>
      <c r="R27" s="66">
        <v>0</v>
      </c>
      <c r="S27" s="66">
        <v>0</v>
      </c>
      <c r="T27" s="66">
        <v>11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56">
        <f t="shared" si="3"/>
        <v>11</v>
      </c>
      <c r="AF27" s="67">
        <v>3</v>
      </c>
      <c r="AG27" s="67">
        <v>0</v>
      </c>
      <c r="AH27" s="67">
        <v>0</v>
      </c>
      <c r="AI27" s="67">
        <v>0</v>
      </c>
      <c r="AJ27" s="67">
        <v>0</v>
      </c>
      <c r="AK27" s="67">
        <v>2</v>
      </c>
      <c r="AL27" s="67">
        <v>0</v>
      </c>
      <c r="AM27" s="67">
        <v>0</v>
      </c>
      <c r="AN27" s="67">
        <v>0</v>
      </c>
      <c r="AO27" s="67">
        <v>0</v>
      </c>
      <c r="AP27" s="67">
        <v>0</v>
      </c>
      <c r="AQ27" s="67">
        <v>0</v>
      </c>
      <c r="AR27" s="67">
        <v>0</v>
      </c>
      <c r="AS27" s="67">
        <v>0</v>
      </c>
      <c r="AT27" s="67">
        <v>3</v>
      </c>
      <c r="AU27" s="67">
        <v>0</v>
      </c>
      <c r="AV27" s="67">
        <v>0</v>
      </c>
      <c r="AW27" s="67">
        <v>0</v>
      </c>
      <c r="AX27" s="67">
        <v>0</v>
      </c>
      <c r="AY27" s="67">
        <v>0</v>
      </c>
      <c r="AZ27" s="67">
        <v>0</v>
      </c>
      <c r="BA27" s="67">
        <v>0</v>
      </c>
      <c r="BB27" s="67">
        <v>0</v>
      </c>
      <c r="BC27" s="67">
        <v>3</v>
      </c>
      <c r="BD27" s="67">
        <v>0</v>
      </c>
      <c r="BE27" s="67">
        <v>0</v>
      </c>
      <c r="BF27" s="67">
        <v>0</v>
      </c>
      <c r="BG27" s="67">
        <v>0</v>
      </c>
      <c r="BH27" s="68">
        <v>16</v>
      </c>
      <c r="BI27" s="68">
        <v>16</v>
      </c>
      <c r="BJ27" s="78">
        <f t="shared" si="4"/>
        <v>23.5</v>
      </c>
      <c r="BK27" s="83">
        <f t="shared" si="5"/>
        <v>0.5</v>
      </c>
      <c r="BO27" s="67">
        <v>0.5</v>
      </c>
      <c r="CR27" s="70" t="s">
        <v>891</v>
      </c>
      <c r="CS27" s="71">
        <f>SUM(CT27:DQ27)</f>
        <v>0</v>
      </c>
      <c r="CU27" s="73">
        <v>0</v>
      </c>
      <c r="CV27" s="73">
        <v>0</v>
      </c>
      <c r="CW27" s="73">
        <v>0</v>
      </c>
      <c r="CX27" s="73">
        <v>0</v>
      </c>
      <c r="CZ27" s="73">
        <v>0</v>
      </c>
      <c r="DA27" s="73">
        <v>0</v>
      </c>
      <c r="DB27" s="73">
        <v>0</v>
      </c>
      <c r="DC27" s="73">
        <v>0</v>
      </c>
      <c r="DD27" s="73">
        <v>0</v>
      </c>
      <c r="DE27" s="73">
        <v>0</v>
      </c>
      <c r="DF27" s="73">
        <v>0</v>
      </c>
      <c r="DG27" s="73">
        <v>0</v>
      </c>
      <c r="DH27" s="73">
        <v>0</v>
      </c>
      <c r="DJ27" s="73">
        <v>0</v>
      </c>
      <c r="DK27" s="73">
        <v>0</v>
      </c>
      <c r="DL27" s="73">
        <v>0</v>
      </c>
      <c r="DM27" s="73">
        <v>0</v>
      </c>
      <c r="DN27" s="73">
        <v>0</v>
      </c>
      <c r="DO27" s="73">
        <v>0</v>
      </c>
      <c r="DP27" s="73">
        <v>0</v>
      </c>
      <c r="DQ27" s="73">
        <v>0</v>
      </c>
      <c r="DR27" s="72" t="s">
        <v>892</v>
      </c>
      <c r="DS27" s="74">
        <f>SUM(DT27:ER27)</f>
        <v>0</v>
      </c>
      <c r="ES27" s="37" t="s">
        <v>893</v>
      </c>
      <c r="ET27" s="75">
        <f>SUM(EU27:HE27)</f>
        <v>23</v>
      </c>
      <c r="EU27" s="76">
        <v>1</v>
      </c>
      <c r="EV27" s="76">
        <v>1</v>
      </c>
      <c r="EW27" s="76">
        <v>1</v>
      </c>
      <c r="EX27" s="76">
        <v>1</v>
      </c>
      <c r="EY27" s="76">
        <v>0</v>
      </c>
      <c r="EZ27" s="76">
        <v>1</v>
      </c>
      <c r="FA27" s="76">
        <v>0</v>
      </c>
      <c r="FB27" s="76">
        <v>0</v>
      </c>
      <c r="FC27" s="76">
        <v>1</v>
      </c>
      <c r="FD27" s="76">
        <v>1</v>
      </c>
      <c r="FE27" s="76">
        <v>1</v>
      </c>
      <c r="FF27" s="76">
        <v>1</v>
      </c>
      <c r="FG27" s="76">
        <v>0</v>
      </c>
      <c r="FH27" s="76">
        <v>1</v>
      </c>
      <c r="FI27" s="76">
        <v>0</v>
      </c>
      <c r="FJ27" s="76">
        <v>0</v>
      </c>
      <c r="FK27" s="76">
        <v>1</v>
      </c>
      <c r="FL27" s="76">
        <v>1</v>
      </c>
      <c r="FM27" s="76">
        <v>1</v>
      </c>
      <c r="FN27" s="76">
        <v>0</v>
      </c>
      <c r="FO27" s="76">
        <v>0</v>
      </c>
      <c r="FP27" s="76">
        <v>0</v>
      </c>
      <c r="FQ27" s="76">
        <v>0</v>
      </c>
      <c r="FR27" s="76">
        <v>1</v>
      </c>
      <c r="FS27" s="76">
        <v>0</v>
      </c>
      <c r="FT27" s="76">
        <v>0</v>
      </c>
      <c r="FU27" s="76">
        <v>0</v>
      </c>
      <c r="FV27" s="76">
        <v>0</v>
      </c>
      <c r="FW27" s="76">
        <v>0</v>
      </c>
      <c r="FX27" s="76">
        <v>0</v>
      </c>
      <c r="FY27" s="76">
        <v>0</v>
      </c>
      <c r="FZ27" s="76">
        <v>0</v>
      </c>
      <c r="GA27" s="76">
        <v>0</v>
      </c>
      <c r="GB27" s="76">
        <v>0</v>
      </c>
      <c r="GC27" s="76">
        <v>0</v>
      </c>
      <c r="GD27" s="76">
        <v>0</v>
      </c>
      <c r="GE27" s="76">
        <v>0</v>
      </c>
      <c r="GF27" s="76">
        <v>0</v>
      </c>
      <c r="GG27" s="76">
        <v>0</v>
      </c>
      <c r="GH27" s="76">
        <v>1</v>
      </c>
      <c r="GI27" s="76">
        <v>1</v>
      </c>
      <c r="GJ27" s="76">
        <v>1</v>
      </c>
      <c r="GK27" s="76">
        <v>0</v>
      </c>
      <c r="GL27" s="76">
        <v>0</v>
      </c>
      <c r="GM27" s="76">
        <v>1</v>
      </c>
      <c r="GN27" s="76">
        <v>0</v>
      </c>
      <c r="GO27" s="76">
        <v>0</v>
      </c>
      <c r="GP27" s="76">
        <v>0</v>
      </c>
      <c r="GQ27" s="76">
        <v>1</v>
      </c>
      <c r="GR27" s="76">
        <v>1</v>
      </c>
      <c r="GS27" s="76">
        <v>1</v>
      </c>
      <c r="GT27" s="76">
        <v>0</v>
      </c>
      <c r="GU27" s="76">
        <v>1</v>
      </c>
      <c r="GV27" s="76">
        <v>0</v>
      </c>
      <c r="GW27" s="76">
        <v>0</v>
      </c>
      <c r="GX27" s="76">
        <v>1</v>
      </c>
      <c r="GY27" s="76">
        <v>0</v>
      </c>
      <c r="GZ27" s="76">
        <v>0</v>
      </c>
      <c r="HA27" s="76">
        <v>0</v>
      </c>
      <c r="HB27" s="76">
        <v>0</v>
      </c>
      <c r="HC27" s="76">
        <v>0</v>
      </c>
      <c r="HD27" s="76">
        <v>0</v>
      </c>
      <c r="HE27" s="76">
        <v>0</v>
      </c>
      <c r="HF27" s="77" t="s">
        <v>894</v>
      </c>
    </row>
    <row r="28" spans="1:1018" ht="15.75" customHeight="1" x14ac:dyDescent="0.25">
      <c r="A28" s="31" t="s">
        <v>110</v>
      </c>
      <c r="C28" s="26">
        <v>9</v>
      </c>
      <c r="D28" s="26">
        <v>9</v>
      </c>
      <c r="H28" s="27"/>
      <c r="J28" s="86" t="s">
        <v>530</v>
      </c>
      <c r="K28" s="86"/>
      <c r="M28" s="26">
        <v>3</v>
      </c>
      <c r="N28" s="32">
        <f t="shared" si="0"/>
        <v>49</v>
      </c>
      <c r="O28" s="32">
        <f t="shared" si="1"/>
        <v>49</v>
      </c>
      <c r="P28" s="55">
        <f t="shared" si="2"/>
        <v>42</v>
      </c>
      <c r="Q28" s="66">
        <v>0</v>
      </c>
      <c r="R28" s="66">
        <v>0</v>
      </c>
      <c r="S28" s="66">
        <v>10</v>
      </c>
      <c r="T28" s="66">
        <v>11</v>
      </c>
      <c r="U28" s="66">
        <v>1</v>
      </c>
      <c r="V28" s="66">
        <v>17</v>
      </c>
      <c r="W28" s="66">
        <v>3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56">
        <f t="shared" si="3"/>
        <v>7</v>
      </c>
      <c r="AF28" s="67">
        <v>3</v>
      </c>
      <c r="AG28" s="67">
        <v>0</v>
      </c>
      <c r="AH28" s="67">
        <v>0</v>
      </c>
      <c r="AI28" s="67">
        <v>0</v>
      </c>
      <c r="AJ28" s="67">
        <v>0</v>
      </c>
      <c r="AK28" s="67">
        <v>2</v>
      </c>
      <c r="AL28" s="67">
        <v>0</v>
      </c>
      <c r="AM28" s="67">
        <v>2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0</v>
      </c>
      <c r="AT28" s="67">
        <v>0</v>
      </c>
      <c r="AU28" s="67">
        <v>0</v>
      </c>
      <c r="AV28" s="67">
        <v>0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8"/>
      <c r="BJ28" s="78">
        <f t="shared" si="4"/>
        <v>0</v>
      </c>
      <c r="BK28" s="83">
        <f t="shared" si="5"/>
        <v>0</v>
      </c>
    </row>
    <row r="29" spans="1:1018" ht="15.75" customHeight="1" x14ac:dyDescent="0.25">
      <c r="A29" s="31" t="s">
        <v>48</v>
      </c>
      <c r="C29" s="26">
        <v>8</v>
      </c>
      <c r="D29" s="26">
        <v>9</v>
      </c>
      <c r="H29" s="27"/>
      <c r="J29" s="86" t="s">
        <v>544</v>
      </c>
      <c r="K29" s="86"/>
      <c r="M29" s="26">
        <v>3</v>
      </c>
      <c r="N29" s="32">
        <f t="shared" si="0"/>
        <v>45</v>
      </c>
      <c r="O29" s="32">
        <f t="shared" si="1"/>
        <v>33</v>
      </c>
      <c r="P29" s="55">
        <f t="shared" si="2"/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56">
        <f t="shared" si="3"/>
        <v>33</v>
      </c>
      <c r="AF29" s="67">
        <v>3</v>
      </c>
      <c r="AG29" s="67">
        <v>3</v>
      </c>
      <c r="AH29" s="67">
        <v>3</v>
      </c>
      <c r="AI29" s="67">
        <v>3</v>
      </c>
      <c r="AJ29" s="67">
        <v>0</v>
      </c>
      <c r="AK29" s="67">
        <v>0</v>
      </c>
      <c r="AL29" s="67">
        <v>0</v>
      </c>
      <c r="AM29" s="67">
        <v>0</v>
      </c>
      <c r="AN29" s="67">
        <v>0</v>
      </c>
      <c r="AO29" s="67">
        <v>0</v>
      </c>
      <c r="AP29" s="67">
        <v>4</v>
      </c>
      <c r="AQ29" s="67">
        <v>4</v>
      </c>
      <c r="AR29" s="67">
        <v>3</v>
      </c>
      <c r="AS29" s="67">
        <v>0</v>
      </c>
      <c r="AT29" s="67">
        <v>0</v>
      </c>
      <c r="AU29" s="67">
        <v>0</v>
      </c>
      <c r="AV29" s="67">
        <v>0</v>
      </c>
      <c r="AW29" s="67">
        <v>0</v>
      </c>
      <c r="AX29" s="67">
        <v>0</v>
      </c>
      <c r="AY29" s="67">
        <v>3</v>
      </c>
      <c r="AZ29" s="67">
        <v>3</v>
      </c>
      <c r="BA29" s="67">
        <v>4</v>
      </c>
      <c r="BB29" s="67">
        <v>0</v>
      </c>
      <c r="BC29" s="67">
        <v>0</v>
      </c>
      <c r="BD29" s="67">
        <v>0</v>
      </c>
      <c r="BE29" s="67">
        <v>0</v>
      </c>
      <c r="BF29" s="67">
        <v>0</v>
      </c>
      <c r="BG29" s="67">
        <v>0</v>
      </c>
      <c r="BH29" s="68">
        <v>8</v>
      </c>
      <c r="BI29" s="68">
        <v>8</v>
      </c>
      <c r="BJ29" s="78">
        <f t="shared" si="4"/>
        <v>12</v>
      </c>
      <c r="BK29" s="83">
        <f t="shared" si="5"/>
        <v>0</v>
      </c>
      <c r="CR29" s="70" t="s">
        <v>891</v>
      </c>
      <c r="CS29" s="71">
        <f>SUM(CT29:DQ29)</f>
        <v>0</v>
      </c>
      <c r="DR29" s="72" t="s">
        <v>892</v>
      </c>
      <c r="DS29" s="74">
        <f>SUM(DT29:ER29)</f>
        <v>12</v>
      </c>
      <c r="DU29" s="37">
        <v>3</v>
      </c>
      <c r="DV29" s="37">
        <v>3</v>
      </c>
      <c r="DW29" s="37">
        <v>1</v>
      </c>
      <c r="DZ29" s="37">
        <v>1</v>
      </c>
      <c r="EA29" s="37">
        <v>1</v>
      </c>
      <c r="ED29" s="37">
        <v>2</v>
      </c>
      <c r="EE29" s="37">
        <v>1</v>
      </c>
      <c r="ES29" s="37" t="s">
        <v>893</v>
      </c>
      <c r="ET29" s="75">
        <f>SUM(EU29:HE29)</f>
        <v>0</v>
      </c>
      <c r="HF29" s="77" t="s">
        <v>894</v>
      </c>
    </row>
    <row r="30" spans="1:1018" ht="15.75" customHeight="1" x14ac:dyDescent="0.25">
      <c r="A30" s="31" t="s">
        <v>207</v>
      </c>
      <c r="C30" s="26">
        <v>9</v>
      </c>
      <c r="D30" s="26">
        <v>9</v>
      </c>
      <c r="H30" s="27"/>
      <c r="J30" s="86" t="s">
        <v>548</v>
      </c>
      <c r="K30" s="86"/>
      <c r="M30" s="26">
        <v>3</v>
      </c>
      <c r="N30" s="32">
        <f t="shared" si="0"/>
        <v>33</v>
      </c>
      <c r="O30" s="32">
        <f t="shared" si="1"/>
        <v>33</v>
      </c>
      <c r="P30" s="55">
        <f t="shared" si="2"/>
        <v>30</v>
      </c>
      <c r="Q30" s="66">
        <v>7</v>
      </c>
      <c r="R30" s="66">
        <v>1</v>
      </c>
      <c r="S30" s="66">
        <v>10</v>
      </c>
      <c r="T30" s="66">
        <v>11</v>
      </c>
      <c r="U30" s="66">
        <v>1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56">
        <f t="shared" si="3"/>
        <v>3</v>
      </c>
      <c r="AF30" s="67">
        <v>3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67">
        <v>0</v>
      </c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8"/>
      <c r="BJ30" s="78">
        <f t="shared" si="4"/>
        <v>0</v>
      </c>
      <c r="BK30" s="83">
        <f t="shared" si="5"/>
        <v>0</v>
      </c>
    </row>
    <row r="31" spans="1:1018" ht="15.75" customHeight="1" x14ac:dyDescent="0.25">
      <c r="A31" s="31" t="s">
        <v>96</v>
      </c>
      <c r="C31" s="26">
        <v>10</v>
      </c>
      <c r="D31" s="26">
        <v>10</v>
      </c>
      <c r="H31" s="27"/>
      <c r="J31" s="86" t="s">
        <v>558</v>
      </c>
      <c r="K31" s="86"/>
      <c r="L31" s="26" t="s">
        <v>763</v>
      </c>
      <c r="M31" s="26">
        <v>1</v>
      </c>
      <c r="N31" s="32">
        <f t="shared" si="0"/>
        <v>290</v>
      </c>
      <c r="O31" s="32">
        <f t="shared" si="1"/>
        <v>95</v>
      </c>
      <c r="P31" s="55">
        <f t="shared" si="2"/>
        <v>50</v>
      </c>
      <c r="Q31" s="66">
        <v>7</v>
      </c>
      <c r="R31" s="66">
        <v>1</v>
      </c>
      <c r="S31" s="66">
        <v>10</v>
      </c>
      <c r="T31" s="66">
        <v>11</v>
      </c>
      <c r="U31" s="66">
        <v>1</v>
      </c>
      <c r="V31" s="66">
        <v>17</v>
      </c>
      <c r="W31" s="66">
        <v>3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56">
        <f t="shared" si="3"/>
        <v>45</v>
      </c>
      <c r="AF31" s="67">
        <v>3</v>
      </c>
      <c r="AG31" s="67">
        <v>3</v>
      </c>
      <c r="AH31" s="67">
        <v>3</v>
      </c>
      <c r="AI31" s="67">
        <v>3</v>
      </c>
      <c r="AJ31" s="67">
        <v>4</v>
      </c>
      <c r="AK31" s="67">
        <v>0</v>
      </c>
      <c r="AL31" s="67">
        <v>0</v>
      </c>
      <c r="AM31" s="67">
        <v>0</v>
      </c>
      <c r="AN31" s="67">
        <v>0</v>
      </c>
      <c r="AO31" s="67">
        <v>0</v>
      </c>
      <c r="AP31" s="67">
        <v>4</v>
      </c>
      <c r="AQ31" s="67">
        <v>4</v>
      </c>
      <c r="AR31" s="67">
        <v>3</v>
      </c>
      <c r="AS31" s="67">
        <v>4</v>
      </c>
      <c r="AT31" s="67">
        <v>0</v>
      </c>
      <c r="AU31" s="67">
        <v>0</v>
      </c>
      <c r="AV31" s="67">
        <v>0</v>
      </c>
      <c r="AW31" s="67">
        <v>0</v>
      </c>
      <c r="AX31" s="67">
        <v>0</v>
      </c>
      <c r="AY31" s="67">
        <v>3</v>
      </c>
      <c r="AZ31" s="67">
        <v>3</v>
      </c>
      <c r="BA31" s="67">
        <v>4</v>
      </c>
      <c r="BB31" s="67">
        <v>4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8">
        <v>6</v>
      </c>
      <c r="BI31" s="68">
        <v>6</v>
      </c>
      <c r="BJ31" s="78">
        <f t="shared" si="4"/>
        <v>195</v>
      </c>
      <c r="BK31" s="83">
        <f t="shared" si="5"/>
        <v>9</v>
      </c>
      <c r="BN31" s="67">
        <v>1</v>
      </c>
      <c r="BO31" s="67">
        <v>1</v>
      </c>
      <c r="BP31" s="67">
        <v>1</v>
      </c>
      <c r="BQ31" s="67">
        <v>1</v>
      </c>
      <c r="BR31" s="67">
        <v>1</v>
      </c>
      <c r="BT31" s="67">
        <v>1</v>
      </c>
      <c r="BU31" s="67">
        <v>1</v>
      </c>
      <c r="BV31" s="67">
        <v>2</v>
      </c>
      <c r="CR31" s="70" t="s">
        <v>891</v>
      </c>
      <c r="CS31" s="71">
        <f t="shared" ref="CS31:CS50" si="9">SUM(CT31:DQ31)</f>
        <v>55</v>
      </c>
      <c r="CU31" s="73">
        <v>6</v>
      </c>
      <c r="CV31" s="73">
        <v>6</v>
      </c>
      <c r="CW31" s="73">
        <v>9</v>
      </c>
      <c r="CX31" s="73">
        <v>9</v>
      </c>
      <c r="CZ31" s="73">
        <v>0</v>
      </c>
      <c r="DA31" s="73">
        <v>0</v>
      </c>
      <c r="DB31" s="73">
        <v>0</v>
      </c>
      <c r="DC31" s="73">
        <v>0</v>
      </c>
      <c r="DD31" s="73">
        <v>0</v>
      </c>
      <c r="DE31" s="73">
        <v>0</v>
      </c>
      <c r="DF31" s="73">
        <v>0</v>
      </c>
      <c r="DG31" s="73">
        <v>0</v>
      </c>
      <c r="DH31" s="73">
        <v>0</v>
      </c>
      <c r="DJ31" s="73">
        <v>2</v>
      </c>
      <c r="DK31" s="73">
        <v>3</v>
      </c>
      <c r="DL31" s="73">
        <v>2</v>
      </c>
      <c r="DM31" s="73">
        <v>5</v>
      </c>
      <c r="DN31" s="73">
        <v>5</v>
      </c>
      <c r="DO31" s="73">
        <v>5</v>
      </c>
      <c r="DP31" s="73">
        <v>0</v>
      </c>
      <c r="DQ31" s="73">
        <v>3</v>
      </c>
      <c r="DR31" s="72" t="s">
        <v>892</v>
      </c>
      <c r="DS31" s="74">
        <f t="shared" ref="DS31:DS50" si="10">SUM(DT31:ER31)</f>
        <v>69</v>
      </c>
      <c r="DU31" s="37">
        <v>5</v>
      </c>
      <c r="DV31" s="37">
        <v>5</v>
      </c>
      <c r="DW31" s="37">
        <v>3</v>
      </c>
      <c r="DX31" s="37">
        <v>2</v>
      </c>
      <c r="DY31" s="37">
        <v>2</v>
      </c>
      <c r="DZ31" s="37">
        <v>2</v>
      </c>
      <c r="EA31" s="37">
        <v>3</v>
      </c>
      <c r="EB31" s="37">
        <v>6</v>
      </c>
      <c r="EC31" s="37">
        <v>3</v>
      </c>
      <c r="ED31" s="37">
        <v>4</v>
      </c>
      <c r="EE31" s="37">
        <v>5</v>
      </c>
      <c r="EG31" s="37">
        <v>3</v>
      </c>
      <c r="EH31" s="37">
        <v>2</v>
      </c>
      <c r="EI31" s="37">
        <v>1</v>
      </c>
      <c r="EJ31" s="37">
        <v>2</v>
      </c>
      <c r="EK31" s="37">
        <v>2</v>
      </c>
      <c r="EL31" s="37">
        <v>3</v>
      </c>
      <c r="EM31" s="37" t="s">
        <v>895</v>
      </c>
      <c r="EN31" s="37">
        <v>8</v>
      </c>
      <c r="EO31" s="37">
        <v>3</v>
      </c>
      <c r="EP31" s="37">
        <v>4</v>
      </c>
      <c r="EQ31" s="37">
        <v>1</v>
      </c>
      <c r="ER31" s="37" t="s">
        <v>895</v>
      </c>
      <c r="ES31" s="37" t="s">
        <v>893</v>
      </c>
      <c r="ET31" s="75">
        <f t="shared" ref="ET31:ET50" si="11">SUM(EU31:HE31)</f>
        <v>62</v>
      </c>
      <c r="EU31" s="76">
        <v>1</v>
      </c>
      <c r="EV31" s="76">
        <v>1</v>
      </c>
      <c r="EW31" s="76">
        <v>1</v>
      </c>
      <c r="EX31" s="76">
        <v>1</v>
      </c>
      <c r="EY31" s="76">
        <v>1</v>
      </c>
      <c r="EZ31" s="76">
        <v>1</v>
      </c>
      <c r="FA31" s="76">
        <v>1</v>
      </c>
      <c r="FB31" s="76">
        <v>1</v>
      </c>
      <c r="FC31" s="76">
        <v>1</v>
      </c>
      <c r="FD31" s="76">
        <v>1</v>
      </c>
      <c r="FE31" s="76">
        <v>1</v>
      </c>
      <c r="FF31" s="76">
        <v>1</v>
      </c>
      <c r="FG31" s="76">
        <v>1</v>
      </c>
      <c r="FH31" s="76">
        <v>1</v>
      </c>
      <c r="FI31" s="76">
        <v>1</v>
      </c>
      <c r="FJ31" s="76">
        <v>1</v>
      </c>
      <c r="FK31" s="76">
        <v>0</v>
      </c>
      <c r="FL31" s="76">
        <v>0</v>
      </c>
      <c r="FM31" s="76">
        <v>0</v>
      </c>
      <c r="FN31" s="76">
        <v>0</v>
      </c>
      <c r="FO31" s="76">
        <v>0</v>
      </c>
      <c r="FP31" s="76">
        <v>0</v>
      </c>
      <c r="FQ31" s="76">
        <v>0</v>
      </c>
      <c r="FR31" s="76">
        <v>0</v>
      </c>
      <c r="FS31" s="76">
        <v>1</v>
      </c>
      <c r="FT31" s="76">
        <v>1</v>
      </c>
      <c r="FU31" s="76">
        <v>1</v>
      </c>
      <c r="FV31" s="76">
        <v>1</v>
      </c>
      <c r="FW31" s="76">
        <v>1</v>
      </c>
      <c r="FX31" s="76">
        <v>1</v>
      </c>
      <c r="FY31" s="76">
        <v>1</v>
      </c>
      <c r="FZ31" s="76">
        <v>1</v>
      </c>
      <c r="GA31" s="76">
        <v>2</v>
      </c>
      <c r="GB31" s="76">
        <v>2</v>
      </c>
      <c r="GC31" s="76">
        <v>2</v>
      </c>
      <c r="GD31" s="76">
        <v>2</v>
      </c>
      <c r="GE31" s="76">
        <v>2</v>
      </c>
      <c r="GF31" s="76">
        <v>2</v>
      </c>
      <c r="GG31" s="76">
        <v>2</v>
      </c>
      <c r="GH31" s="76">
        <v>1</v>
      </c>
      <c r="GI31" s="76">
        <v>1</v>
      </c>
      <c r="GJ31" s="76">
        <v>1</v>
      </c>
      <c r="GK31" s="76">
        <v>1</v>
      </c>
      <c r="GL31" s="76">
        <v>1</v>
      </c>
      <c r="GM31" s="76">
        <v>1</v>
      </c>
      <c r="GN31" s="76">
        <v>1</v>
      </c>
      <c r="GO31" s="76">
        <v>1</v>
      </c>
      <c r="GP31" s="76">
        <v>1</v>
      </c>
      <c r="GQ31" s="76">
        <v>1</v>
      </c>
      <c r="GR31" s="76">
        <v>1</v>
      </c>
      <c r="GS31" s="76">
        <v>1</v>
      </c>
      <c r="GT31" s="76">
        <v>1</v>
      </c>
      <c r="GU31" s="76">
        <v>1</v>
      </c>
      <c r="GV31" s="76">
        <v>1</v>
      </c>
      <c r="GW31" s="76">
        <v>1</v>
      </c>
      <c r="GX31" s="76">
        <v>1</v>
      </c>
      <c r="GY31" s="76">
        <v>1</v>
      </c>
      <c r="GZ31" s="76">
        <v>1</v>
      </c>
      <c r="HA31" s="76">
        <v>1</v>
      </c>
      <c r="HB31" s="76">
        <v>1</v>
      </c>
      <c r="HC31" s="76">
        <v>1</v>
      </c>
      <c r="HD31" s="76">
        <v>1</v>
      </c>
      <c r="HE31" s="76">
        <v>1</v>
      </c>
      <c r="HF31" s="77" t="s">
        <v>894</v>
      </c>
    </row>
    <row r="32" spans="1:1018" ht="15.75" customHeight="1" x14ac:dyDescent="0.3">
      <c r="A32" s="31" t="s">
        <v>421</v>
      </c>
      <c r="C32" s="26">
        <v>10</v>
      </c>
      <c r="D32" s="26">
        <v>10</v>
      </c>
      <c r="H32" s="27"/>
      <c r="I32" s="28"/>
      <c r="J32" s="86" t="s">
        <v>553</v>
      </c>
      <c r="K32" s="86"/>
      <c r="L32" s="26" t="s">
        <v>763</v>
      </c>
      <c r="M32" s="26">
        <v>1</v>
      </c>
      <c r="N32" s="32">
        <f t="shared" si="0"/>
        <v>244</v>
      </c>
      <c r="O32" s="32">
        <f t="shared" si="1"/>
        <v>124</v>
      </c>
      <c r="P32" s="55">
        <f t="shared" si="2"/>
        <v>75</v>
      </c>
      <c r="Q32" s="87">
        <v>7</v>
      </c>
      <c r="R32" s="87">
        <v>1</v>
      </c>
      <c r="S32" s="87">
        <v>10</v>
      </c>
      <c r="T32" s="87">
        <v>11</v>
      </c>
      <c r="U32" s="87">
        <v>1</v>
      </c>
      <c r="V32" s="87">
        <v>17</v>
      </c>
      <c r="W32" s="87">
        <v>3</v>
      </c>
      <c r="X32" s="87">
        <v>15</v>
      </c>
      <c r="Y32" s="87">
        <v>5</v>
      </c>
      <c r="Z32" s="87">
        <v>4</v>
      </c>
      <c r="AA32" s="87">
        <v>1</v>
      </c>
      <c r="AB32" s="87">
        <v>0</v>
      </c>
      <c r="AC32" s="87">
        <v>0</v>
      </c>
      <c r="AD32" s="87">
        <v>0</v>
      </c>
      <c r="AE32" s="56">
        <f t="shared" si="3"/>
        <v>49</v>
      </c>
      <c r="AF32" s="67">
        <v>3</v>
      </c>
      <c r="AG32" s="67">
        <v>3</v>
      </c>
      <c r="AH32" s="67">
        <v>3</v>
      </c>
      <c r="AI32" s="67">
        <v>3</v>
      </c>
      <c r="AJ32" s="67">
        <v>4</v>
      </c>
      <c r="AK32" s="67">
        <v>2</v>
      </c>
      <c r="AL32" s="67">
        <v>0</v>
      </c>
      <c r="AM32" s="67">
        <v>2</v>
      </c>
      <c r="AN32" s="67">
        <v>0</v>
      </c>
      <c r="AO32" s="67">
        <v>0</v>
      </c>
      <c r="AP32" s="67">
        <v>4</v>
      </c>
      <c r="AQ32" s="67">
        <v>4</v>
      </c>
      <c r="AR32" s="67">
        <v>3</v>
      </c>
      <c r="AS32" s="67">
        <v>4</v>
      </c>
      <c r="AT32" s="67">
        <v>0</v>
      </c>
      <c r="AU32" s="67">
        <v>0</v>
      </c>
      <c r="AV32" s="67">
        <v>0</v>
      </c>
      <c r="AW32" s="67">
        <v>0</v>
      </c>
      <c r="AX32" s="67">
        <v>0</v>
      </c>
      <c r="AY32" s="67">
        <v>3</v>
      </c>
      <c r="AZ32" s="67">
        <v>3</v>
      </c>
      <c r="BA32" s="67">
        <v>4</v>
      </c>
      <c r="BB32" s="67">
        <v>4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8">
        <v>20</v>
      </c>
      <c r="BI32" s="68">
        <v>20</v>
      </c>
      <c r="BJ32" s="78">
        <f t="shared" si="4"/>
        <v>120</v>
      </c>
      <c r="BK32" s="83">
        <f t="shared" si="5"/>
        <v>60</v>
      </c>
      <c r="BL32" s="67">
        <v>1</v>
      </c>
      <c r="BM32" s="67">
        <v>1</v>
      </c>
      <c r="BN32" s="67">
        <v>1</v>
      </c>
      <c r="BO32" s="67">
        <v>1</v>
      </c>
      <c r="BP32" s="67">
        <v>1</v>
      </c>
      <c r="BQ32" s="67">
        <v>1</v>
      </c>
      <c r="BR32" s="67">
        <v>1</v>
      </c>
      <c r="BT32" s="67">
        <v>1</v>
      </c>
      <c r="BU32" s="67">
        <v>1</v>
      </c>
      <c r="BV32" s="67">
        <v>2</v>
      </c>
      <c r="BW32" s="67">
        <v>2</v>
      </c>
      <c r="BX32" s="67">
        <v>3</v>
      </c>
      <c r="BY32" s="67">
        <v>3</v>
      </c>
      <c r="CA32" s="67">
        <v>1</v>
      </c>
      <c r="CB32" s="67">
        <v>1</v>
      </c>
      <c r="CC32" s="67">
        <v>1</v>
      </c>
      <c r="CD32" s="67">
        <v>4</v>
      </c>
      <c r="CE32" s="67">
        <v>4</v>
      </c>
      <c r="CF32" s="67">
        <v>10</v>
      </c>
      <c r="CG32" s="67">
        <v>5</v>
      </c>
      <c r="CH32" s="67">
        <v>10</v>
      </c>
      <c r="CI32" s="67">
        <v>5</v>
      </c>
      <c r="CR32" s="70" t="s">
        <v>891</v>
      </c>
      <c r="CS32" s="71">
        <f t="shared" si="9"/>
        <v>60</v>
      </c>
      <c r="CU32" s="73">
        <v>6</v>
      </c>
      <c r="CV32" s="73">
        <v>6</v>
      </c>
      <c r="CW32" s="73">
        <v>9</v>
      </c>
      <c r="CX32" s="73">
        <v>9</v>
      </c>
      <c r="CZ32" s="73">
        <v>0</v>
      </c>
      <c r="DA32" s="73">
        <v>0</v>
      </c>
      <c r="DB32" s="73">
        <v>0</v>
      </c>
      <c r="DC32" s="73">
        <v>0</v>
      </c>
      <c r="DD32" s="73">
        <v>0</v>
      </c>
      <c r="DE32" s="73">
        <v>0</v>
      </c>
      <c r="DF32" s="73">
        <v>0</v>
      </c>
      <c r="DG32" s="73">
        <v>0</v>
      </c>
      <c r="DH32" s="73">
        <v>0</v>
      </c>
      <c r="DJ32" s="73">
        <v>2</v>
      </c>
      <c r="DK32" s="73">
        <v>3</v>
      </c>
      <c r="DL32" s="73">
        <v>2</v>
      </c>
      <c r="DM32" s="73">
        <v>5</v>
      </c>
      <c r="DN32" s="73">
        <v>5</v>
      </c>
      <c r="DO32" s="73">
        <v>5</v>
      </c>
      <c r="DP32" s="73">
        <v>5</v>
      </c>
      <c r="DQ32" s="73">
        <v>3</v>
      </c>
      <c r="DR32" s="72" t="s">
        <v>892</v>
      </c>
      <c r="DS32" s="74">
        <f t="shared" si="10"/>
        <v>0</v>
      </c>
      <c r="ES32" s="37" t="s">
        <v>893</v>
      </c>
      <c r="ET32" s="75">
        <f t="shared" si="11"/>
        <v>0</v>
      </c>
      <c r="HF32" s="77" t="s">
        <v>894</v>
      </c>
    </row>
    <row r="33" spans="1:214" ht="15.75" customHeight="1" x14ac:dyDescent="0.25">
      <c r="A33" s="31" t="s">
        <v>193</v>
      </c>
      <c r="C33" s="26">
        <v>10</v>
      </c>
      <c r="D33" s="26">
        <v>10</v>
      </c>
      <c r="H33" s="27"/>
      <c r="J33" s="86" t="s">
        <v>555</v>
      </c>
      <c r="K33" s="86"/>
      <c r="M33" s="26">
        <v>1</v>
      </c>
      <c r="N33" s="32">
        <f t="shared" si="0"/>
        <v>223</v>
      </c>
      <c r="O33" s="32">
        <f t="shared" si="1"/>
        <v>108</v>
      </c>
      <c r="P33" s="55">
        <f t="shared" si="2"/>
        <v>55</v>
      </c>
      <c r="Q33" s="66">
        <v>7</v>
      </c>
      <c r="R33" s="66">
        <v>1</v>
      </c>
      <c r="S33" s="66">
        <v>10</v>
      </c>
      <c r="T33" s="66">
        <v>11</v>
      </c>
      <c r="U33" s="66">
        <v>1</v>
      </c>
      <c r="V33" s="66">
        <v>0</v>
      </c>
      <c r="W33" s="66">
        <v>0</v>
      </c>
      <c r="X33" s="66">
        <v>15</v>
      </c>
      <c r="Y33" s="66">
        <v>5</v>
      </c>
      <c r="Z33" s="66">
        <v>4</v>
      </c>
      <c r="AA33" s="66">
        <v>1</v>
      </c>
      <c r="AB33" s="66">
        <v>0</v>
      </c>
      <c r="AC33" s="66">
        <v>0</v>
      </c>
      <c r="AD33" s="66">
        <v>0</v>
      </c>
      <c r="AE33" s="56">
        <f t="shared" si="3"/>
        <v>53</v>
      </c>
      <c r="AF33" s="67">
        <v>3</v>
      </c>
      <c r="AG33" s="67">
        <v>3</v>
      </c>
      <c r="AH33" s="67">
        <v>3</v>
      </c>
      <c r="AI33" s="67">
        <v>3</v>
      </c>
      <c r="AJ33" s="67">
        <v>4</v>
      </c>
      <c r="AK33" s="67">
        <v>2</v>
      </c>
      <c r="AL33" s="67">
        <v>0</v>
      </c>
      <c r="AM33" s="67">
        <v>0</v>
      </c>
      <c r="AN33" s="67">
        <v>0</v>
      </c>
      <c r="AO33" s="67">
        <v>0</v>
      </c>
      <c r="AP33" s="67">
        <v>4</v>
      </c>
      <c r="AQ33" s="67">
        <v>4</v>
      </c>
      <c r="AR33" s="67">
        <v>3</v>
      </c>
      <c r="AS33" s="67">
        <v>4</v>
      </c>
      <c r="AT33" s="67">
        <v>3</v>
      </c>
      <c r="AU33" s="67">
        <v>0</v>
      </c>
      <c r="AV33" s="67">
        <v>0</v>
      </c>
      <c r="AW33" s="67">
        <v>0</v>
      </c>
      <c r="AX33" s="67">
        <v>0</v>
      </c>
      <c r="AY33" s="67">
        <v>3</v>
      </c>
      <c r="AZ33" s="67">
        <v>3</v>
      </c>
      <c r="BA33" s="67">
        <v>4</v>
      </c>
      <c r="BB33" s="67">
        <v>4</v>
      </c>
      <c r="BC33" s="67">
        <v>3</v>
      </c>
      <c r="BD33" s="67">
        <v>0</v>
      </c>
      <c r="BE33" s="67">
        <v>0</v>
      </c>
      <c r="BF33" s="67">
        <v>0</v>
      </c>
      <c r="BG33" s="67">
        <v>0</v>
      </c>
      <c r="BH33" s="68">
        <v>25</v>
      </c>
      <c r="BI33" s="68">
        <v>25</v>
      </c>
      <c r="BJ33" s="78">
        <f t="shared" si="4"/>
        <v>115</v>
      </c>
      <c r="BK33" s="83">
        <f t="shared" si="5"/>
        <v>20</v>
      </c>
      <c r="BM33" s="67">
        <v>1</v>
      </c>
      <c r="BN33" s="67">
        <v>1</v>
      </c>
      <c r="BO33" s="67">
        <v>1</v>
      </c>
      <c r="BQ33" s="67">
        <v>1</v>
      </c>
      <c r="BR33" s="67">
        <v>1</v>
      </c>
      <c r="BT33" s="67">
        <v>1</v>
      </c>
      <c r="BU33" s="67">
        <v>1</v>
      </c>
      <c r="BV33" s="67">
        <v>2</v>
      </c>
      <c r="BW33" s="67">
        <v>2</v>
      </c>
      <c r="BX33" s="67">
        <v>3</v>
      </c>
      <c r="CA33" s="67">
        <v>1</v>
      </c>
      <c r="CJ33" s="67">
        <v>1</v>
      </c>
      <c r="CK33" s="67">
        <v>4</v>
      </c>
      <c r="CR33" s="70" t="s">
        <v>891</v>
      </c>
      <c r="CS33" s="71">
        <f t="shared" si="9"/>
        <v>95</v>
      </c>
      <c r="CU33" s="73">
        <v>6</v>
      </c>
      <c r="CV33" s="73">
        <v>6</v>
      </c>
      <c r="CW33" s="73">
        <v>9</v>
      </c>
      <c r="CX33" s="73">
        <v>9</v>
      </c>
      <c r="CZ33" s="73">
        <v>2</v>
      </c>
      <c r="DA33" s="73">
        <v>2</v>
      </c>
      <c r="DB33" s="73">
        <v>4</v>
      </c>
      <c r="DC33" s="73">
        <v>9</v>
      </c>
      <c r="DD33" s="73">
        <v>10</v>
      </c>
      <c r="DE33" s="73">
        <v>5</v>
      </c>
      <c r="DF33" s="73">
        <v>3</v>
      </c>
      <c r="DG33" s="73">
        <v>3</v>
      </c>
      <c r="DH33" s="73">
        <v>2</v>
      </c>
      <c r="DJ33" s="73">
        <v>2</v>
      </c>
      <c r="DK33" s="73">
        <v>3</v>
      </c>
      <c r="DL33" s="73">
        <v>2</v>
      </c>
      <c r="DM33" s="73">
        <v>5</v>
      </c>
      <c r="DN33" s="73">
        <v>5</v>
      </c>
      <c r="DO33" s="73">
        <v>5</v>
      </c>
      <c r="DP33" s="73">
        <v>0</v>
      </c>
      <c r="DQ33" s="73">
        <v>3</v>
      </c>
      <c r="DR33" s="72" t="s">
        <v>892</v>
      </c>
      <c r="DS33" s="74">
        <f t="shared" si="10"/>
        <v>0</v>
      </c>
      <c r="DU33" s="37">
        <v>0</v>
      </c>
      <c r="DV33" s="37">
        <v>0</v>
      </c>
      <c r="DW33" s="37">
        <v>0</v>
      </c>
      <c r="DX33" s="37">
        <v>0</v>
      </c>
      <c r="DY33" s="37">
        <v>0</v>
      </c>
      <c r="DZ33" s="37">
        <v>0</v>
      </c>
      <c r="EA33" s="37">
        <v>0</v>
      </c>
      <c r="EB33" s="37">
        <v>0</v>
      </c>
      <c r="EC33" s="37">
        <v>0</v>
      </c>
      <c r="ED33" s="37">
        <v>0</v>
      </c>
      <c r="EE33" s="37">
        <v>0</v>
      </c>
      <c r="EF33" s="37">
        <v>0</v>
      </c>
      <c r="EG33" s="37">
        <v>0</v>
      </c>
      <c r="EH33" s="37">
        <v>0</v>
      </c>
      <c r="EI33" s="37">
        <v>0</v>
      </c>
      <c r="EJ33" s="37">
        <v>0</v>
      </c>
      <c r="EK33" s="37">
        <v>0</v>
      </c>
      <c r="EL33" s="37">
        <v>0</v>
      </c>
      <c r="EM33" s="37">
        <v>0</v>
      </c>
      <c r="EN33" s="37">
        <v>0</v>
      </c>
      <c r="EO33" s="37">
        <v>0</v>
      </c>
      <c r="EP33" s="37">
        <v>0</v>
      </c>
      <c r="EQ33" s="37">
        <v>0</v>
      </c>
      <c r="ER33" s="37">
        <v>0</v>
      </c>
      <c r="ES33" s="37" t="s">
        <v>896</v>
      </c>
      <c r="ET33" s="75">
        <f t="shared" si="11"/>
        <v>0</v>
      </c>
      <c r="HF33" s="77" t="s">
        <v>894</v>
      </c>
    </row>
    <row r="34" spans="1:214" ht="15.75" customHeight="1" x14ac:dyDescent="0.25">
      <c r="A34" s="31" t="s">
        <v>108</v>
      </c>
      <c r="C34" s="26">
        <v>10</v>
      </c>
      <c r="D34" s="26">
        <v>10</v>
      </c>
      <c r="H34" s="27"/>
      <c r="J34" s="86" t="s">
        <v>584</v>
      </c>
      <c r="K34" s="86"/>
      <c r="M34" s="26">
        <v>1</v>
      </c>
      <c r="N34" s="32">
        <f t="shared" ref="N34:N65" si="12">O34+BJ34</f>
        <v>213</v>
      </c>
      <c r="O34" s="32">
        <f t="shared" ref="O34:O65" si="13">SUM(P34,AE34)</f>
        <v>46</v>
      </c>
      <c r="P34" s="55">
        <f t="shared" ref="P34:P65" si="14">SUM(Q34:AD34)</f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56">
        <f t="shared" ref="AE34:AE65" si="15">SUM(AF34:BG34)</f>
        <v>46</v>
      </c>
      <c r="AF34" s="67">
        <v>3</v>
      </c>
      <c r="AG34" s="67">
        <v>0</v>
      </c>
      <c r="AH34" s="67">
        <v>0</v>
      </c>
      <c r="AI34" s="67">
        <v>3</v>
      </c>
      <c r="AJ34" s="67">
        <v>4</v>
      </c>
      <c r="AK34" s="67">
        <v>2</v>
      </c>
      <c r="AL34" s="67">
        <v>0</v>
      </c>
      <c r="AM34" s="67">
        <v>2</v>
      </c>
      <c r="AN34" s="67">
        <v>2</v>
      </c>
      <c r="AO34" s="67">
        <v>0</v>
      </c>
      <c r="AP34" s="67">
        <v>0</v>
      </c>
      <c r="AQ34" s="67">
        <v>0</v>
      </c>
      <c r="AR34" s="67">
        <v>3</v>
      </c>
      <c r="AS34" s="67">
        <v>4</v>
      </c>
      <c r="AT34" s="67">
        <v>3</v>
      </c>
      <c r="AU34" s="67">
        <v>0</v>
      </c>
      <c r="AV34" s="67">
        <v>3</v>
      </c>
      <c r="AW34" s="67">
        <v>3</v>
      </c>
      <c r="AX34" s="67">
        <v>0</v>
      </c>
      <c r="AY34" s="67">
        <v>0</v>
      </c>
      <c r="AZ34" s="67">
        <v>0</v>
      </c>
      <c r="BA34" s="67">
        <v>4</v>
      </c>
      <c r="BB34" s="67">
        <v>4</v>
      </c>
      <c r="BC34" s="67">
        <v>3</v>
      </c>
      <c r="BD34" s="67">
        <v>0</v>
      </c>
      <c r="BE34" s="67">
        <v>3</v>
      </c>
      <c r="BF34" s="67">
        <v>0</v>
      </c>
      <c r="BG34" s="67">
        <v>0</v>
      </c>
      <c r="BH34" s="68">
        <v>45</v>
      </c>
      <c r="BI34" s="68">
        <v>45</v>
      </c>
      <c r="BJ34" s="78">
        <f t="shared" ref="BJ34:BJ65" si="16">SUM(BK34,CS34,DS34,ET34)</f>
        <v>167</v>
      </c>
      <c r="BK34" s="83">
        <f t="shared" ref="BK34:BK65" si="17">SUM(BL34:CQ34)</f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0</v>
      </c>
      <c r="CB34" s="67">
        <v>0</v>
      </c>
      <c r="CC34" s="67">
        <v>0</v>
      </c>
      <c r="CD34" s="67">
        <v>0</v>
      </c>
      <c r="CE34" s="67">
        <v>0</v>
      </c>
      <c r="CF34" s="67">
        <v>0</v>
      </c>
      <c r="CG34" s="67">
        <v>0</v>
      </c>
      <c r="CH34" s="67">
        <v>0</v>
      </c>
      <c r="CI34" s="67">
        <v>0</v>
      </c>
      <c r="CJ34" s="67">
        <v>0</v>
      </c>
      <c r="CK34" s="67">
        <v>0</v>
      </c>
      <c r="CL34" s="67">
        <v>0</v>
      </c>
      <c r="CM34" s="67">
        <v>0</v>
      </c>
      <c r="CN34" s="67">
        <v>0</v>
      </c>
      <c r="CO34" s="67">
        <v>0</v>
      </c>
      <c r="CP34" s="67">
        <v>0</v>
      </c>
      <c r="CQ34" s="67">
        <v>0</v>
      </c>
      <c r="CR34" s="70" t="s">
        <v>897</v>
      </c>
      <c r="CS34" s="71">
        <f t="shared" si="9"/>
        <v>55</v>
      </c>
      <c r="CU34" s="73">
        <v>6</v>
      </c>
      <c r="CV34" s="73">
        <v>6</v>
      </c>
      <c r="CW34" s="73">
        <v>9</v>
      </c>
      <c r="CX34" s="73">
        <v>9</v>
      </c>
      <c r="CZ34" s="73">
        <v>0</v>
      </c>
      <c r="DA34" s="73">
        <v>0</v>
      </c>
      <c r="DB34" s="73">
        <v>0</v>
      </c>
      <c r="DC34" s="73">
        <v>0</v>
      </c>
      <c r="DD34" s="73">
        <v>0</v>
      </c>
      <c r="DE34" s="73">
        <v>0</v>
      </c>
      <c r="DF34" s="73">
        <v>0</v>
      </c>
      <c r="DG34" s="73">
        <v>0</v>
      </c>
      <c r="DH34" s="73">
        <v>0</v>
      </c>
      <c r="DJ34" s="73">
        <v>2</v>
      </c>
      <c r="DK34" s="73">
        <v>3</v>
      </c>
      <c r="DL34" s="73">
        <v>2</v>
      </c>
      <c r="DM34" s="73">
        <v>5</v>
      </c>
      <c r="DN34" s="73">
        <v>5</v>
      </c>
      <c r="DO34" s="73">
        <v>5</v>
      </c>
      <c r="DP34" s="73">
        <v>0</v>
      </c>
      <c r="DQ34" s="73">
        <v>3</v>
      </c>
      <c r="DR34" s="72" t="s">
        <v>892</v>
      </c>
      <c r="DS34" s="74">
        <f t="shared" si="10"/>
        <v>76</v>
      </c>
      <c r="DU34" s="37">
        <v>5</v>
      </c>
      <c r="DV34" s="37">
        <v>5</v>
      </c>
      <c r="DW34" s="37">
        <v>3</v>
      </c>
      <c r="DX34" s="37">
        <v>2</v>
      </c>
      <c r="DY34" s="37">
        <v>2</v>
      </c>
      <c r="DZ34" s="37">
        <v>2</v>
      </c>
      <c r="EA34" s="37">
        <v>3</v>
      </c>
      <c r="EB34" s="37">
        <v>6</v>
      </c>
      <c r="EC34" s="37">
        <v>3</v>
      </c>
      <c r="ED34" s="37">
        <v>4</v>
      </c>
      <c r="EE34" s="37">
        <v>5</v>
      </c>
      <c r="EG34" s="37">
        <v>3</v>
      </c>
      <c r="EH34" s="37">
        <v>2</v>
      </c>
      <c r="EI34" s="37">
        <v>1</v>
      </c>
      <c r="EJ34" s="37">
        <v>2</v>
      </c>
      <c r="EK34" s="37">
        <v>2</v>
      </c>
      <c r="EL34" s="37">
        <v>6</v>
      </c>
      <c r="EM34" s="37">
        <v>0</v>
      </c>
      <c r="EN34" s="37">
        <v>8</v>
      </c>
      <c r="EO34" s="37">
        <v>3</v>
      </c>
      <c r="EP34" s="37">
        <v>4</v>
      </c>
      <c r="EQ34" s="37">
        <v>3</v>
      </c>
      <c r="ER34" s="37">
        <v>2</v>
      </c>
      <c r="ES34" s="37" t="s">
        <v>896</v>
      </c>
      <c r="ET34" s="75">
        <f t="shared" si="11"/>
        <v>36</v>
      </c>
      <c r="EU34" s="76">
        <v>1</v>
      </c>
      <c r="EV34" s="76">
        <v>1</v>
      </c>
      <c r="EW34" s="76">
        <v>1</v>
      </c>
      <c r="EX34" s="76">
        <v>1</v>
      </c>
      <c r="EY34" s="76">
        <v>1</v>
      </c>
      <c r="EZ34" s="76">
        <v>1</v>
      </c>
      <c r="FA34" s="76">
        <v>1</v>
      </c>
      <c r="FB34" s="76">
        <v>1</v>
      </c>
      <c r="FC34" s="76">
        <v>1</v>
      </c>
      <c r="FD34" s="76">
        <v>1</v>
      </c>
      <c r="FE34" s="76">
        <v>1</v>
      </c>
      <c r="FF34" s="76">
        <v>1</v>
      </c>
      <c r="FG34" s="76">
        <v>0</v>
      </c>
      <c r="FH34" s="76">
        <v>1</v>
      </c>
      <c r="FI34" s="76">
        <v>0</v>
      </c>
      <c r="FJ34" s="76">
        <v>1</v>
      </c>
      <c r="FK34" s="76">
        <v>1</v>
      </c>
      <c r="FL34" s="76">
        <v>1</v>
      </c>
      <c r="FM34" s="76">
        <v>1</v>
      </c>
      <c r="FN34" s="76">
        <v>1</v>
      </c>
      <c r="FO34" s="76">
        <v>0</v>
      </c>
      <c r="FP34" s="76">
        <v>0</v>
      </c>
      <c r="FQ34" s="76">
        <v>0</v>
      </c>
      <c r="FR34" s="76">
        <v>1</v>
      </c>
      <c r="FS34" s="76">
        <v>0</v>
      </c>
      <c r="FT34" s="76">
        <v>0</v>
      </c>
      <c r="FU34" s="76">
        <v>0</v>
      </c>
      <c r="FV34" s="76">
        <v>0</v>
      </c>
      <c r="FW34" s="76">
        <v>0</v>
      </c>
      <c r="FX34" s="76">
        <v>1</v>
      </c>
      <c r="FY34" s="76">
        <v>1</v>
      </c>
      <c r="FZ34" s="76">
        <v>1</v>
      </c>
      <c r="GA34" s="76">
        <v>0</v>
      </c>
      <c r="GB34" s="76">
        <v>0</v>
      </c>
      <c r="GC34" s="76">
        <v>0</v>
      </c>
      <c r="GD34" s="76">
        <v>0</v>
      </c>
      <c r="GE34" s="76">
        <v>0</v>
      </c>
      <c r="GF34" s="76">
        <v>0</v>
      </c>
      <c r="GG34" s="76">
        <v>0</v>
      </c>
      <c r="GH34" s="76">
        <v>1</v>
      </c>
      <c r="GI34" s="76">
        <v>1</v>
      </c>
      <c r="GJ34" s="76">
        <v>1</v>
      </c>
      <c r="GK34" s="76">
        <v>0</v>
      </c>
      <c r="GL34" s="76">
        <v>1</v>
      </c>
      <c r="GM34" s="76">
        <v>1</v>
      </c>
      <c r="GN34" s="76">
        <v>1</v>
      </c>
      <c r="GO34" s="76">
        <v>1</v>
      </c>
      <c r="GP34" s="76">
        <v>0</v>
      </c>
      <c r="GQ34" s="76">
        <v>1</v>
      </c>
      <c r="GR34" s="76">
        <v>1</v>
      </c>
      <c r="GS34" s="76">
        <v>1</v>
      </c>
      <c r="GT34" s="76">
        <v>0</v>
      </c>
      <c r="GU34" s="76">
        <v>1</v>
      </c>
      <c r="GV34" s="76">
        <v>0</v>
      </c>
      <c r="GW34" s="76">
        <v>1</v>
      </c>
      <c r="GX34" s="76">
        <v>1</v>
      </c>
      <c r="GY34" s="76">
        <v>0</v>
      </c>
      <c r="GZ34" s="76">
        <v>0</v>
      </c>
      <c r="HA34" s="76">
        <v>1</v>
      </c>
      <c r="HB34" s="76">
        <v>0</v>
      </c>
      <c r="HC34" s="76">
        <v>0</v>
      </c>
      <c r="HD34" s="76">
        <v>0</v>
      </c>
      <c r="HE34" s="76">
        <v>0</v>
      </c>
      <c r="HF34" s="77" t="s">
        <v>894</v>
      </c>
    </row>
    <row r="35" spans="1:214" ht="15.75" customHeight="1" x14ac:dyDescent="0.25">
      <c r="A35" s="31" t="s">
        <v>94</v>
      </c>
      <c r="C35" s="26">
        <v>10</v>
      </c>
      <c r="D35" s="26">
        <v>10</v>
      </c>
      <c r="H35" s="27"/>
      <c r="J35" s="86" t="s">
        <v>562</v>
      </c>
      <c r="K35" s="86"/>
      <c r="M35" s="26">
        <v>1</v>
      </c>
      <c r="N35" s="32">
        <f t="shared" si="12"/>
        <v>208</v>
      </c>
      <c r="O35" s="32">
        <f t="shared" si="13"/>
        <v>85</v>
      </c>
      <c r="P35" s="55">
        <f t="shared" si="14"/>
        <v>50</v>
      </c>
      <c r="Q35" s="66">
        <v>7</v>
      </c>
      <c r="R35" s="66">
        <v>1</v>
      </c>
      <c r="S35" s="66">
        <v>10</v>
      </c>
      <c r="T35" s="66">
        <v>11</v>
      </c>
      <c r="U35" s="66">
        <v>1</v>
      </c>
      <c r="V35" s="66">
        <v>17</v>
      </c>
      <c r="W35" s="66">
        <v>3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56">
        <f t="shared" si="15"/>
        <v>35</v>
      </c>
      <c r="AF35" s="67">
        <v>3</v>
      </c>
      <c r="AG35" s="67">
        <v>3</v>
      </c>
      <c r="AH35" s="67">
        <v>0</v>
      </c>
      <c r="AI35" s="67">
        <v>3</v>
      </c>
      <c r="AJ35" s="67">
        <v>4</v>
      </c>
      <c r="AK35" s="67">
        <v>0</v>
      </c>
      <c r="AL35" s="67">
        <v>0</v>
      </c>
      <c r="AM35" s="67">
        <v>0</v>
      </c>
      <c r="AN35" s="67">
        <v>0</v>
      </c>
      <c r="AO35" s="67">
        <v>0</v>
      </c>
      <c r="AP35" s="67">
        <v>4</v>
      </c>
      <c r="AQ35" s="67">
        <v>0</v>
      </c>
      <c r="AR35" s="67">
        <v>3</v>
      </c>
      <c r="AS35" s="67">
        <v>4</v>
      </c>
      <c r="AT35" s="67">
        <v>0</v>
      </c>
      <c r="AU35" s="67">
        <v>0</v>
      </c>
      <c r="AV35" s="67">
        <v>0</v>
      </c>
      <c r="AW35" s="67">
        <v>0</v>
      </c>
      <c r="AX35" s="67">
        <v>0</v>
      </c>
      <c r="AY35" s="67">
        <v>3</v>
      </c>
      <c r="AZ35" s="67">
        <v>0</v>
      </c>
      <c r="BA35" s="67">
        <v>4</v>
      </c>
      <c r="BB35" s="67">
        <v>4</v>
      </c>
      <c r="BC35" s="67">
        <v>0</v>
      </c>
      <c r="BD35" s="67">
        <v>0</v>
      </c>
      <c r="BE35" s="67">
        <v>0</v>
      </c>
      <c r="BF35" s="67">
        <v>0</v>
      </c>
      <c r="BG35" s="67">
        <v>0</v>
      </c>
      <c r="BH35" s="68">
        <v>7</v>
      </c>
      <c r="BI35" s="68">
        <v>7</v>
      </c>
      <c r="BJ35" s="78">
        <f t="shared" si="16"/>
        <v>123</v>
      </c>
      <c r="BK35" s="83">
        <f t="shared" si="17"/>
        <v>9</v>
      </c>
      <c r="BN35" s="67">
        <v>1</v>
      </c>
      <c r="BO35" s="67">
        <v>1</v>
      </c>
      <c r="BQ35" s="67">
        <v>1</v>
      </c>
      <c r="BT35" s="67">
        <v>1</v>
      </c>
      <c r="BU35" s="67">
        <v>1</v>
      </c>
      <c r="BV35" s="67">
        <v>2</v>
      </c>
      <c r="CA35" s="67">
        <v>1</v>
      </c>
      <c r="CB35" s="67">
        <v>1</v>
      </c>
      <c r="CR35" s="70" t="s">
        <v>891</v>
      </c>
      <c r="CS35" s="71">
        <f t="shared" si="9"/>
        <v>52</v>
      </c>
      <c r="CU35" s="73">
        <v>6</v>
      </c>
      <c r="CV35" s="73">
        <v>6</v>
      </c>
      <c r="CW35" s="73">
        <v>9</v>
      </c>
      <c r="CX35" s="73">
        <v>9</v>
      </c>
      <c r="CZ35" s="73">
        <v>0</v>
      </c>
      <c r="DA35" s="73">
        <v>0</v>
      </c>
      <c r="DB35" s="73">
        <v>0</v>
      </c>
      <c r="DC35" s="73">
        <v>0</v>
      </c>
      <c r="DD35" s="73">
        <v>0</v>
      </c>
      <c r="DE35" s="73">
        <v>0</v>
      </c>
      <c r="DF35" s="73">
        <v>0</v>
      </c>
      <c r="DG35" s="73">
        <v>0</v>
      </c>
      <c r="DH35" s="73">
        <v>0</v>
      </c>
      <c r="DJ35" s="73">
        <v>2</v>
      </c>
      <c r="DK35" s="73">
        <v>3</v>
      </c>
      <c r="DL35" s="73">
        <v>2</v>
      </c>
      <c r="DM35" s="73">
        <v>5</v>
      </c>
      <c r="DN35" s="73">
        <v>5</v>
      </c>
      <c r="DO35" s="73">
        <v>5</v>
      </c>
      <c r="DP35" s="73">
        <v>0</v>
      </c>
      <c r="DQ35" s="73">
        <v>0</v>
      </c>
      <c r="DR35" s="72" t="s">
        <v>892</v>
      </c>
      <c r="DS35" s="74">
        <f t="shared" si="10"/>
        <v>48</v>
      </c>
      <c r="DU35" s="37">
        <v>5</v>
      </c>
      <c r="DV35" s="37">
        <v>5</v>
      </c>
      <c r="DW35" s="37">
        <v>3</v>
      </c>
      <c r="DX35" s="37">
        <v>2</v>
      </c>
      <c r="DY35" s="37" t="s">
        <v>895</v>
      </c>
      <c r="DZ35" s="37">
        <v>2</v>
      </c>
      <c r="EA35" s="37">
        <v>3</v>
      </c>
      <c r="EB35" s="37" t="s">
        <v>895</v>
      </c>
      <c r="EC35" s="37" t="s">
        <v>895</v>
      </c>
      <c r="ED35" s="37" t="s">
        <v>895</v>
      </c>
      <c r="EE35" s="37">
        <v>2</v>
      </c>
      <c r="EG35" s="37">
        <v>3</v>
      </c>
      <c r="EH35" s="37">
        <v>2</v>
      </c>
      <c r="EI35" s="37">
        <v>1</v>
      </c>
      <c r="EJ35" s="37">
        <v>2</v>
      </c>
      <c r="EK35" s="37">
        <v>1</v>
      </c>
      <c r="EL35" s="37">
        <v>3</v>
      </c>
      <c r="EN35" s="37">
        <v>8</v>
      </c>
      <c r="EO35" s="37">
        <v>3</v>
      </c>
      <c r="EQ35" s="37">
        <v>3</v>
      </c>
      <c r="ES35" s="37" t="s">
        <v>893</v>
      </c>
      <c r="ET35" s="75">
        <f t="shared" si="11"/>
        <v>14</v>
      </c>
      <c r="EU35" s="76">
        <v>0</v>
      </c>
      <c r="EV35" s="76">
        <v>0</v>
      </c>
      <c r="EW35" s="76">
        <v>0</v>
      </c>
      <c r="EX35" s="76">
        <v>0</v>
      </c>
      <c r="EY35" s="76">
        <v>0</v>
      </c>
      <c r="EZ35" s="76">
        <v>0</v>
      </c>
      <c r="FA35" s="76">
        <v>0</v>
      </c>
      <c r="FB35" s="76">
        <v>0</v>
      </c>
      <c r="FC35" s="76">
        <v>0</v>
      </c>
      <c r="FD35" s="76">
        <v>0</v>
      </c>
      <c r="FE35" s="76">
        <v>0</v>
      </c>
      <c r="FF35" s="76">
        <v>0</v>
      </c>
      <c r="FG35" s="76">
        <v>0</v>
      </c>
      <c r="FH35" s="76">
        <v>0</v>
      </c>
      <c r="FI35" s="76">
        <v>0</v>
      </c>
      <c r="FJ35" s="76">
        <v>0</v>
      </c>
      <c r="FK35" s="76">
        <v>0</v>
      </c>
      <c r="FL35" s="76">
        <v>0</v>
      </c>
      <c r="FM35" s="76">
        <v>0</v>
      </c>
      <c r="FN35" s="76">
        <v>0</v>
      </c>
      <c r="FO35" s="76">
        <v>0</v>
      </c>
      <c r="FP35" s="76">
        <v>0</v>
      </c>
      <c r="FQ35" s="76">
        <v>0</v>
      </c>
      <c r="FR35" s="76">
        <v>0</v>
      </c>
      <c r="FS35" s="76">
        <v>0</v>
      </c>
      <c r="FT35" s="76">
        <v>0</v>
      </c>
      <c r="FU35" s="76">
        <v>0</v>
      </c>
      <c r="FV35" s="76">
        <v>0</v>
      </c>
      <c r="FW35" s="76">
        <v>0</v>
      </c>
      <c r="FX35" s="76">
        <v>1</v>
      </c>
      <c r="FY35" s="76">
        <v>0</v>
      </c>
      <c r="FZ35" s="76">
        <v>1</v>
      </c>
      <c r="GA35" s="76">
        <v>2</v>
      </c>
      <c r="GB35" s="76">
        <v>2</v>
      </c>
      <c r="GC35" s="76">
        <v>2</v>
      </c>
      <c r="GD35" s="76">
        <v>2</v>
      </c>
      <c r="GE35" s="76">
        <v>2</v>
      </c>
      <c r="GF35" s="76">
        <v>0</v>
      </c>
      <c r="GG35" s="76">
        <v>2</v>
      </c>
      <c r="GH35" s="76">
        <v>0</v>
      </c>
      <c r="GI35" s="76">
        <v>0</v>
      </c>
      <c r="GJ35" s="76">
        <v>0</v>
      </c>
      <c r="GK35" s="76">
        <v>0</v>
      </c>
      <c r="GL35" s="76">
        <v>0</v>
      </c>
      <c r="GM35" s="76">
        <v>0</v>
      </c>
      <c r="GN35" s="76">
        <v>0</v>
      </c>
      <c r="GO35" s="76">
        <v>0</v>
      </c>
      <c r="GP35" s="76">
        <v>0</v>
      </c>
      <c r="GQ35" s="76">
        <v>0</v>
      </c>
      <c r="GR35" s="76">
        <v>0</v>
      </c>
      <c r="GS35" s="76">
        <v>0</v>
      </c>
      <c r="GT35" s="76">
        <v>0</v>
      </c>
      <c r="GU35" s="76">
        <v>0</v>
      </c>
      <c r="GV35" s="76">
        <v>0</v>
      </c>
      <c r="GW35" s="76">
        <v>0</v>
      </c>
      <c r="GX35" s="76">
        <v>0</v>
      </c>
      <c r="GY35" s="76">
        <v>0</v>
      </c>
      <c r="GZ35" s="76">
        <v>0</v>
      </c>
      <c r="HA35" s="76">
        <v>0</v>
      </c>
      <c r="HB35" s="76">
        <v>0</v>
      </c>
      <c r="HC35" s="76">
        <v>0</v>
      </c>
      <c r="HD35" s="76">
        <v>0</v>
      </c>
      <c r="HE35" s="76">
        <v>0</v>
      </c>
      <c r="HF35" s="77" t="s">
        <v>894</v>
      </c>
    </row>
    <row r="36" spans="1:214" ht="15.75" customHeight="1" x14ac:dyDescent="0.25">
      <c r="A36" s="31" t="s">
        <v>244</v>
      </c>
      <c r="C36" s="26">
        <v>10</v>
      </c>
      <c r="D36" s="26">
        <v>10</v>
      </c>
      <c r="H36" s="27"/>
      <c r="J36" s="86" t="s">
        <v>560</v>
      </c>
      <c r="K36" s="86"/>
      <c r="M36" s="26">
        <v>2</v>
      </c>
      <c r="N36" s="32">
        <f t="shared" si="12"/>
        <v>183</v>
      </c>
      <c r="O36" s="32">
        <f t="shared" si="13"/>
        <v>93</v>
      </c>
      <c r="P36" s="55">
        <f t="shared" si="14"/>
        <v>50</v>
      </c>
      <c r="Q36" s="66">
        <v>7</v>
      </c>
      <c r="R36" s="66">
        <v>1</v>
      </c>
      <c r="S36" s="66">
        <v>10</v>
      </c>
      <c r="T36" s="66">
        <v>11</v>
      </c>
      <c r="U36" s="66">
        <v>1</v>
      </c>
      <c r="V36" s="66">
        <v>17</v>
      </c>
      <c r="W36" s="66">
        <v>3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56">
        <f t="shared" si="15"/>
        <v>43</v>
      </c>
      <c r="AF36" s="67">
        <v>3</v>
      </c>
      <c r="AG36" s="67">
        <v>3</v>
      </c>
      <c r="AH36" s="67">
        <v>3</v>
      </c>
      <c r="AI36" s="67">
        <v>3</v>
      </c>
      <c r="AJ36" s="67">
        <v>0</v>
      </c>
      <c r="AK36" s="67">
        <v>2</v>
      </c>
      <c r="AL36" s="67">
        <v>0</v>
      </c>
      <c r="AM36" s="67">
        <v>2</v>
      </c>
      <c r="AN36" s="67">
        <v>0</v>
      </c>
      <c r="AO36" s="67">
        <v>0</v>
      </c>
      <c r="AP36" s="67">
        <v>4</v>
      </c>
      <c r="AQ36" s="67">
        <v>4</v>
      </c>
      <c r="AR36" s="67">
        <v>3</v>
      </c>
      <c r="AS36" s="67">
        <v>0</v>
      </c>
      <c r="AT36" s="67">
        <v>3</v>
      </c>
      <c r="AU36" s="67">
        <v>0</v>
      </c>
      <c r="AV36" s="67">
        <v>0</v>
      </c>
      <c r="AW36" s="67">
        <v>0</v>
      </c>
      <c r="AX36" s="67">
        <v>0</v>
      </c>
      <c r="AY36" s="67">
        <v>3</v>
      </c>
      <c r="AZ36" s="67">
        <v>3</v>
      </c>
      <c r="BA36" s="67">
        <v>4</v>
      </c>
      <c r="BB36" s="67">
        <v>0</v>
      </c>
      <c r="BC36" s="67">
        <v>3</v>
      </c>
      <c r="BD36" s="67">
        <v>0</v>
      </c>
      <c r="BE36" s="67">
        <v>0</v>
      </c>
      <c r="BF36" s="67">
        <v>0</v>
      </c>
      <c r="BG36" s="67">
        <v>0</v>
      </c>
      <c r="BH36" s="68">
        <v>12</v>
      </c>
      <c r="BI36" s="68">
        <v>12</v>
      </c>
      <c r="BJ36" s="78">
        <f t="shared" si="16"/>
        <v>90</v>
      </c>
      <c r="BK36" s="83">
        <f t="shared" si="17"/>
        <v>23</v>
      </c>
      <c r="BL36" s="67">
        <v>1</v>
      </c>
      <c r="BM36" s="67">
        <v>1</v>
      </c>
      <c r="BN36" s="67">
        <v>1</v>
      </c>
      <c r="BO36" s="67">
        <v>1</v>
      </c>
      <c r="BQ36" s="67">
        <v>1</v>
      </c>
      <c r="BR36" s="67">
        <v>1</v>
      </c>
      <c r="BU36" s="67">
        <v>1</v>
      </c>
      <c r="BV36" s="67">
        <v>1</v>
      </c>
      <c r="BW36" s="67">
        <v>2</v>
      </c>
      <c r="BX36" s="67">
        <v>3</v>
      </c>
      <c r="BY36" s="67">
        <v>3</v>
      </c>
      <c r="CA36" s="67">
        <v>1</v>
      </c>
      <c r="CB36" s="67">
        <v>1</v>
      </c>
      <c r="CG36" s="67">
        <v>5</v>
      </c>
      <c r="CR36" s="70" t="s">
        <v>891</v>
      </c>
      <c r="CS36" s="71">
        <f t="shared" si="9"/>
        <v>65</v>
      </c>
      <c r="CU36" s="73">
        <v>6</v>
      </c>
      <c r="CV36" s="73">
        <v>6</v>
      </c>
      <c r="CW36" s="73">
        <v>9</v>
      </c>
      <c r="CX36" s="73">
        <v>9</v>
      </c>
      <c r="CZ36" s="73">
        <v>2</v>
      </c>
      <c r="DA36" s="73">
        <v>2</v>
      </c>
      <c r="DB36" s="73">
        <v>4</v>
      </c>
      <c r="DC36" s="73">
        <v>0</v>
      </c>
      <c r="DD36" s="73">
        <v>0</v>
      </c>
      <c r="DE36" s="73">
        <v>5</v>
      </c>
      <c r="DF36" s="73">
        <v>0</v>
      </c>
      <c r="DG36" s="73">
        <v>3</v>
      </c>
      <c r="DH36" s="73">
        <v>1</v>
      </c>
      <c r="DJ36" s="73">
        <v>2</v>
      </c>
      <c r="DK36" s="73">
        <v>3</v>
      </c>
      <c r="DL36" s="73">
        <v>1</v>
      </c>
      <c r="DM36" s="73">
        <v>2</v>
      </c>
      <c r="DN36" s="73">
        <v>5</v>
      </c>
      <c r="DO36" s="73">
        <v>5</v>
      </c>
      <c r="DP36" s="73">
        <v>0</v>
      </c>
      <c r="DQ36" s="73">
        <v>0</v>
      </c>
      <c r="DR36" s="72" t="s">
        <v>892</v>
      </c>
      <c r="DS36" s="74">
        <f t="shared" si="10"/>
        <v>0</v>
      </c>
      <c r="ES36" s="37" t="s">
        <v>893</v>
      </c>
      <c r="ET36" s="75">
        <f t="shared" si="11"/>
        <v>2</v>
      </c>
      <c r="EU36" s="76">
        <v>1</v>
      </c>
      <c r="EV36" s="76">
        <v>0</v>
      </c>
      <c r="EW36" s="76">
        <v>0</v>
      </c>
      <c r="EX36" s="76">
        <v>0</v>
      </c>
      <c r="EY36" s="76">
        <v>0</v>
      </c>
      <c r="EZ36" s="76">
        <v>0</v>
      </c>
      <c r="FA36" s="76">
        <v>0</v>
      </c>
      <c r="FB36" s="76">
        <v>0</v>
      </c>
      <c r="FC36" s="76">
        <v>0</v>
      </c>
      <c r="FD36" s="76">
        <v>0</v>
      </c>
      <c r="FE36" s="76">
        <v>0</v>
      </c>
      <c r="FF36" s="76">
        <v>0</v>
      </c>
      <c r="FG36" s="76">
        <v>0</v>
      </c>
      <c r="FH36" s="76">
        <v>0</v>
      </c>
      <c r="FI36" s="76">
        <v>0</v>
      </c>
      <c r="FJ36" s="76">
        <v>0</v>
      </c>
      <c r="FK36" s="76">
        <v>0</v>
      </c>
      <c r="FL36" s="76">
        <v>0</v>
      </c>
      <c r="FM36" s="76">
        <v>0</v>
      </c>
      <c r="FN36" s="76">
        <v>0</v>
      </c>
      <c r="FO36" s="76">
        <v>0</v>
      </c>
      <c r="FP36" s="76">
        <v>0</v>
      </c>
      <c r="FQ36" s="76">
        <v>0</v>
      </c>
      <c r="FR36" s="76">
        <v>0</v>
      </c>
      <c r="FS36" s="76">
        <v>0</v>
      </c>
      <c r="FT36" s="76">
        <v>0</v>
      </c>
      <c r="FU36" s="76">
        <v>0</v>
      </c>
      <c r="FV36" s="76">
        <v>0</v>
      </c>
      <c r="FW36" s="76">
        <v>0</v>
      </c>
      <c r="FX36" s="76">
        <v>0</v>
      </c>
      <c r="FY36" s="76">
        <v>0</v>
      </c>
      <c r="FZ36" s="76">
        <v>0</v>
      </c>
      <c r="GA36" s="76">
        <v>0</v>
      </c>
      <c r="GB36" s="76">
        <v>0</v>
      </c>
      <c r="GC36" s="76">
        <v>0</v>
      </c>
      <c r="GD36" s="76">
        <v>0</v>
      </c>
      <c r="GE36" s="76">
        <v>0</v>
      </c>
      <c r="GF36" s="76">
        <v>0</v>
      </c>
      <c r="GG36" s="76">
        <v>0</v>
      </c>
      <c r="GH36" s="76">
        <v>1</v>
      </c>
      <c r="GI36" s="76">
        <v>0</v>
      </c>
      <c r="GJ36" s="76">
        <v>0</v>
      </c>
      <c r="GK36" s="76">
        <v>0</v>
      </c>
      <c r="GL36" s="76">
        <v>0</v>
      </c>
      <c r="GM36" s="76">
        <v>0</v>
      </c>
      <c r="GN36" s="76">
        <v>0</v>
      </c>
      <c r="GO36" s="76">
        <v>0</v>
      </c>
      <c r="GP36" s="76">
        <v>0</v>
      </c>
      <c r="GQ36" s="76">
        <v>0</v>
      </c>
      <c r="GR36" s="76">
        <v>0</v>
      </c>
      <c r="GS36" s="76">
        <v>0</v>
      </c>
      <c r="GT36" s="76">
        <v>0</v>
      </c>
      <c r="GU36" s="76">
        <v>0</v>
      </c>
      <c r="GV36" s="76">
        <v>0</v>
      </c>
      <c r="GW36" s="76">
        <v>0</v>
      </c>
      <c r="GX36" s="76">
        <v>0</v>
      </c>
      <c r="GY36" s="76">
        <v>0</v>
      </c>
      <c r="GZ36" s="76">
        <v>0</v>
      </c>
      <c r="HA36" s="76">
        <v>0</v>
      </c>
      <c r="HB36" s="76">
        <v>0</v>
      </c>
      <c r="HC36" s="76">
        <v>0</v>
      </c>
      <c r="HD36" s="76">
        <v>0</v>
      </c>
      <c r="HE36" s="76">
        <v>0</v>
      </c>
      <c r="HF36" s="77" t="s">
        <v>894</v>
      </c>
    </row>
    <row r="37" spans="1:214" ht="15.75" customHeight="1" x14ac:dyDescent="0.25">
      <c r="A37" s="31" t="s">
        <v>91</v>
      </c>
      <c r="C37" s="26">
        <v>10</v>
      </c>
      <c r="D37" s="26">
        <v>10</v>
      </c>
      <c r="H37" s="27"/>
      <c r="J37" s="86" t="s">
        <v>568</v>
      </c>
      <c r="K37" s="86"/>
      <c r="M37" s="26">
        <v>2</v>
      </c>
      <c r="N37" s="32">
        <f t="shared" si="12"/>
        <v>179</v>
      </c>
      <c r="O37" s="32">
        <f t="shared" si="13"/>
        <v>66</v>
      </c>
      <c r="P37" s="55">
        <f t="shared" si="14"/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56">
        <f t="shared" si="15"/>
        <v>66</v>
      </c>
      <c r="AF37" s="67">
        <v>3</v>
      </c>
      <c r="AG37" s="67">
        <v>3</v>
      </c>
      <c r="AH37" s="67">
        <v>3</v>
      </c>
      <c r="AI37" s="67">
        <v>3</v>
      </c>
      <c r="AJ37" s="67">
        <v>4</v>
      </c>
      <c r="AK37" s="67">
        <v>2</v>
      </c>
      <c r="AL37" s="67">
        <v>0</v>
      </c>
      <c r="AM37" s="67">
        <v>2</v>
      </c>
      <c r="AN37" s="67">
        <v>2</v>
      </c>
      <c r="AO37" s="67">
        <v>0</v>
      </c>
      <c r="AP37" s="67">
        <v>4</v>
      </c>
      <c r="AQ37" s="67">
        <v>4</v>
      </c>
      <c r="AR37" s="67">
        <v>3</v>
      </c>
      <c r="AS37" s="67">
        <v>4</v>
      </c>
      <c r="AT37" s="67">
        <v>3</v>
      </c>
      <c r="AU37" s="67">
        <v>0</v>
      </c>
      <c r="AV37" s="67">
        <v>3</v>
      </c>
      <c r="AW37" s="67">
        <v>0</v>
      </c>
      <c r="AX37" s="67">
        <v>0</v>
      </c>
      <c r="AY37" s="67">
        <v>3</v>
      </c>
      <c r="AZ37" s="67">
        <v>3</v>
      </c>
      <c r="BA37" s="67">
        <v>4</v>
      </c>
      <c r="BB37" s="67">
        <v>4</v>
      </c>
      <c r="BC37" s="67">
        <v>3</v>
      </c>
      <c r="BD37" s="67">
        <v>0</v>
      </c>
      <c r="BE37" s="67">
        <v>3</v>
      </c>
      <c r="BF37" s="67">
        <v>3</v>
      </c>
      <c r="BG37" s="67">
        <v>0</v>
      </c>
      <c r="BH37" s="68">
        <v>44</v>
      </c>
      <c r="BI37" s="68">
        <v>44</v>
      </c>
      <c r="BJ37" s="78">
        <f t="shared" si="16"/>
        <v>113</v>
      </c>
      <c r="BK37" s="83">
        <f t="shared" si="17"/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>
        <v>0</v>
      </c>
      <c r="CA37" s="67">
        <v>0</v>
      </c>
      <c r="CB37" s="67">
        <v>0</v>
      </c>
      <c r="CC37" s="67">
        <v>0</v>
      </c>
      <c r="CD37" s="67">
        <v>0</v>
      </c>
      <c r="CE37" s="67">
        <v>0</v>
      </c>
      <c r="CF37" s="67">
        <v>0</v>
      </c>
      <c r="CG37" s="67">
        <v>0</v>
      </c>
      <c r="CH37" s="67">
        <v>0</v>
      </c>
      <c r="CI37" s="67">
        <v>0</v>
      </c>
      <c r="CJ37" s="67">
        <v>0</v>
      </c>
      <c r="CK37" s="67">
        <v>0</v>
      </c>
      <c r="CL37" s="67">
        <v>0</v>
      </c>
      <c r="CM37" s="67">
        <v>0</v>
      </c>
      <c r="CN37" s="67">
        <v>0</v>
      </c>
      <c r="CO37" s="67">
        <v>0</v>
      </c>
      <c r="CP37" s="67">
        <v>0</v>
      </c>
      <c r="CQ37" s="67">
        <v>0</v>
      </c>
      <c r="CR37" s="70" t="s">
        <v>897</v>
      </c>
      <c r="CS37" s="71">
        <f t="shared" si="9"/>
        <v>65</v>
      </c>
      <c r="CU37" s="73">
        <v>6</v>
      </c>
      <c r="CV37" s="73">
        <v>6</v>
      </c>
      <c r="CW37" s="73">
        <v>9</v>
      </c>
      <c r="CX37" s="73">
        <v>9</v>
      </c>
      <c r="CZ37" s="73">
        <v>2</v>
      </c>
      <c r="DA37" s="73">
        <v>2</v>
      </c>
      <c r="DB37" s="73">
        <v>2</v>
      </c>
      <c r="DC37" s="73">
        <v>0</v>
      </c>
      <c r="DD37" s="73">
        <v>0</v>
      </c>
      <c r="DE37" s="73">
        <v>0</v>
      </c>
      <c r="DF37" s="73">
        <v>0</v>
      </c>
      <c r="DG37" s="73">
        <v>3</v>
      </c>
      <c r="DH37" s="73">
        <v>3</v>
      </c>
      <c r="DJ37" s="73">
        <v>2</v>
      </c>
      <c r="DK37" s="73">
        <v>3</v>
      </c>
      <c r="DL37" s="73">
        <v>2</v>
      </c>
      <c r="DM37" s="73">
        <v>5</v>
      </c>
      <c r="DN37" s="73">
        <v>2</v>
      </c>
      <c r="DO37" s="73">
        <v>5</v>
      </c>
      <c r="DP37" s="73">
        <v>2</v>
      </c>
      <c r="DQ37" s="73">
        <v>2</v>
      </c>
      <c r="DR37" s="72" t="s">
        <v>892</v>
      </c>
      <c r="DS37" s="74">
        <f t="shared" si="10"/>
        <v>6</v>
      </c>
      <c r="DU37" s="37">
        <v>0</v>
      </c>
      <c r="DV37" s="37">
        <v>0</v>
      </c>
      <c r="DW37" s="37">
        <v>0</v>
      </c>
      <c r="DX37" s="37">
        <v>0</v>
      </c>
      <c r="DY37" s="37">
        <v>0</v>
      </c>
      <c r="DZ37" s="37">
        <v>0</v>
      </c>
      <c r="EA37" s="37">
        <v>0</v>
      </c>
      <c r="EB37" s="37">
        <v>0</v>
      </c>
      <c r="EC37" s="37">
        <v>0</v>
      </c>
      <c r="ED37" s="37">
        <v>0</v>
      </c>
      <c r="EE37" s="37">
        <v>1</v>
      </c>
      <c r="EG37" s="37">
        <v>0</v>
      </c>
      <c r="EH37" s="37">
        <v>0</v>
      </c>
      <c r="EI37" s="37">
        <v>1</v>
      </c>
      <c r="EJ37" s="37">
        <v>2</v>
      </c>
      <c r="EK37" s="37">
        <v>0</v>
      </c>
      <c r="EL37" s="37">
        <v>0</v>
      </c>
      <c r="EM37" s="37">
        <v>0</v>
      </c>
      <c r="EN37" s="37">
        <v>2</v>
      </c>
      <c r="EO37" s="37">
        <v>0</v>
      </c>
      <c r="EP37" s="37">
        <v>0</v>
      </c>
      <c r="EQ37" s="37">
        <v>0</v>
      </c>
      <c r="ER37" s="37">
        <v>0</v>
      </c>
      <c r="ES37" s="37" t="s">
        <v>896</v>
      </c>
      <c r="ET37" s="75">
        <f t="shared" si="11"/>
        <v>42</v>
      </c>
      <c r="EU37" s="76">
        <v>1</v>
      </c>
      <c r="EV37" s="76">
        <v>1</v>
      </c>
      <c r="EW37" s="76">
        <v>1</v>
      </c>
      <c r="EX37" s="76">
        <v>1</v>
      </c>
      <c r="EY37" s="76">
        <v>1</v>
      </c>
      <c r="EZ37" s="76">
        <v>1</v>
      </c>
      <c r="FA37" s="76">
        <v>1</v>
      </c>
      <c r="FB37" s="76">
        <v>0</v>
      </c>
      <c r="FC37" s="76">
        <v>1</v>
      </c>
      <c r="FD37" s="76">
        <v>1</v>
      </c>
      <c r="FE37" s="76">
        <v>1</v>
      </c>
      <c r="FF37" s="76">
        <v>1</v>
      </c>
      <c r="FG37" s="76">
        <v>0</v>
      </c>
      <c r="FH37" s="76">
        <v>1</v>
      </c>
      <c r="FI37" s="76">
        <v>1</v>
      </c>
      <c r="FJ37" s="76">
        <v>1</v>
      </c>
      <c r="FK37" s="76">
        <v>1</v>
      </c>
      <c r="FL37" s="76">
        <v>1</v>
      </c>
      <c r="FM37" s="76">
        <v>1</v>
      </c>
      <c r="FN37" s="76">
        <v>1</v>
      </c>
      <c r="FO37" s="76">
        <v>0</v>
      </c>
      <c r="FP37" s="76">
        <v>0</v>
      </c>
      <c r="FQ37" s="76">
        <v>0</v>
      </c>
      <c r="FR37" s="76">
        <v>1</v>
      </c>
      <c r="FS37" s="76">
        <v>0</v>
      </c>
      <c r="FT37" s="76">
        <v>0</v>
      </c>
      <c r="FU37" s="76">
        <v>0</v>
      </c>
      <c r="FV37" s="76">
        <v>0</v>
      </c>
      <c r="FW37" s="76">
        <v>0</v>
      </c>
      <c r="FX37" s="76">
        <v>1</v>
      </c>
      <c r="FY37" s="76">
        <v>1</v>
      </c>
      <c r="FZ37" s="76">
        <v>1</v>
      </c>
      <c r="GA37" s="76">
        <v>2</v>
      </c>
      <c r="GB37" s="76">
        <v>2</v>
      </c>
      <c r="GC37" s="76">
        <v>2</v>
      </c>
      <c r="GD37" s="76">
        <v>0</v>
      </c>
      <c r="GE37" s="76">
        <v>0</v>
      </c>
      <c r="GF37" s="76">
        <v>0</v>
      </c>
      <c r="GG37" s="76">
        <v>0</v>
      </c>
      <c r="GH37" s="76">
        <v>1</v>
      </c>
      <c r="GI37" s="76">
        <v>1</v>
      </c>
      <c r="GJ37" s="76">
        <v>1</v>
      </c>
      <c r="GK37" s="76">
        <v>0</v>
      </c>
      <c r="GL37" s="76">
        <v>1</v>
      </c>
      <c r="GM37" s="76">
        <v>1</v>
      </c>
      <c r="GN37" s="76">
        <v>1</v>
      </c>
      <c r="GO37" s="76">
        <v>0</v>
      </c>
      <c r="GP37" s="76">
        <v>0</v>
      </c>
      <c r="GQ37" s="76">
        <v>1</v>
      </c>
      <c r="GR37" s="76">
        <v>1</v>
      </c>
      <c r="GS37" s="76">
        <v>1</v>
      </c>
      <c r="GT37" s="76">
        <v>0</v>
      </c>
      <c r="GU37" s="76">
        <v>1</v>
      </c>
      <c r="GV37" s="76">
        <v>1</v>
      </c>
      <c r="GW37" s="76">
        <v>1</v>
      </c>
      <c r="GX37" s="76">
        <v>1</v>
      </c>
      <c r="GY37" s="76">
        <v>0</v>
      </c>
      <c r="GZ37" s="76">
        <v>0</v>
      </c>
      <c r="HA37" s="76">
        <v>1</v>
      </c>
      <c r="HB37" s="76">
        <v>0</v>
      </c>
      <c r="HC37" s="76">
        <v>0</v>
      </c>
      <c r="HD37" s="76">
        <v>0</v>
      </c>
      <c r="HE37" s="76">
        <v>0</v>
      </c>
      <c r="HF37" s="77" t="s">
        <v>894</v>
      </c>
    </row>
    <row r="38" spans="1:214" ht="15.75" customHeight="1" x14ac:dyDescent="0.25">
      <c r="A38" s="31" t="s">
        <v>324</v>
      </c>
      <c r="C38" s="26">
        <v>10</v>
      </c>
      <c r="D38" s="26">
        <v>10</v>
      </c>
      <c r="H38" s="27"/>
      <c r="J38" s="86" t="s">
        <v>564</v>
      </c>
      <c r="K38" s="86"/>
      <c r="M38" s="26">
        <v>2</v>
      </c>
      <c r="N38" s="32">
        <f t="shared" si="12"/>
        <v>178</v>
      </c>
      <c r="O38" s="32">
        <f t="shared" si="13"/>
        <v>74</v>
      </c>
      <c r="P38" s="55">
        <f t="shared" si="14"/>
        <v>21</v>
      </c>
      <c r="Q38" s="66">
        <v>0</v>
      </c>
      <c r="R38" s="66">
        <v>0</v>
      </c>
      <c r="S38" s="66">
        <v>10</v>
      </c>
      <c r="T38" s="66">
        <v>11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56">
        <f t="shared" si="15"/>
        <v>53</v>
      </c>
      <c r="AF38" s="67">
        <v>3</v>
      </c>
      <c r="AG38" s="67">
        <v>3</v>
      </c>
      <c r="AH38" s="67">
        <v>3</v>
      </c>
      <c r="AI38" s="67">
        <v>3</v>
      </c>
      <c r="AJ38" s="67">
        <v>4</v>
      </c>
      <c r="AK38" s="67">
        <v>2</v>
      </c>
      <c r="AL38" s="67">
        <v>0</v>
      </c>
      <c r="AM38" s="67">
        <v>0</v>
      </c>
      <c r="AN38" s="67">
        <v>0</v>
      </c>
      <c r="AO38" s="67">
        <v>0</v>
      </c>
      <c r="AP38" s="67">
        <v>4</v>
      </c>
      <c r="AQ38" s="67">
        <v>4</v>
      </c>
      <c r="AR38" s="67">
        <v>3</v>
      </c>
      <c r="AS38" s="67">
        <v>4</v>
      </c>
      <c r="AT38" s="67">
        <v>3</v>
      </c>
      <c r="AU38" s="67">
        <v>0</v>
      </c>
      <c r="AV38" s="67">
        <v>0</v>
      </c>
      <c r="AW38" s="67">
        <v>0</v>
      </c>
      <c r="AX38" s="67">
        <v>0</v>
      </c>
      <c r="AY38" s="67">
        <v>3</v>
      </c>
      <c r="AZ38" s="67">
        <v>3</v>
      </c>
      <c r="BA38" s="67">
        <v>4</v>
      </c>
      <c r="BB38" s="67">
        <v>4</v>
      </c>
      <c r="BC38" s="67">
        <v>3</v>
      </c>
      <c r="BD38" s="67">
        <v>0</v>
      </c>
      <c r="BE38" s="67">
        <v>0</v>
      </c>
      <c r="BF38" s="67">
        <v>0</v>
      </c>
      <c r="BG38" s="67">
        <v>0</v>
      </c>
      <c r="BH38" s="68">
        <v>2</v>
      </c>
      <c r="BI38" s="68">
        <v>2</v>
      </c>
      <c r="BJ38" s="78">
        <f t="shared" si="16"/>
        <v>104</v>
      </c>
      <c r="BK38" s="83">
        <f t="shared" si="17"/>
        <v>0</v>
      </c>
      <c r="CR38" s="70" t="s">
        <v>891</v>
      </c>
      <c r="CS38" s="71">
        <f t="shared" si="9"/>
        <v>30</v>
      </c>
      <c r="CU38" s="73">
        <v>6</v>
      </c>
      <c r="CV38" s="73">
        <v>6</v>
      </c>
      <c r="CW38" s="73">
        <v>9</v>
      </c>
      <c r="CX38" s="73">
        <v>9</v>
      </c>
      <c r="CZ38" s="73">
        <v>0</v>
      </c>
      <c r="DA38" s="73">
        <v>0</v>
      </c>
      <c r="DB38" s="73">
        <v>0</v>
      </c>
      <c r="DC38" s="73">
        <v>0</v>
      </c>
      <c r="DD38" s="73">
        <v>0</v>
      </c>
      <c r="DE38" s="73">
        <v>0</v>
      </c>
      <c r="DF38" s="73">
        <v>0</v>
      </c>
      <c r="DG38" s="73">
        <v>0</v>
      </c>
      <c r="DH38" s="73">
        <v>0</v>
      </c>
      <c r="DJ38" s="73">
        <v>0</v>
      </c>
      <c r="DK38" s="73">
        <v>0</v>
      </c>
      <c r="DL38" s="73">
        <v>0</v>
      </c>
      <c r="DM38" s="73">
        <v>0</v>
      </c>
      <c r="DN38" s="73">
        <v>0</v>
      </c>
      <c r="DO38" s="73">
        <v>0</v>
      </c>
      <c r="DP38" s="73">
        <v>0</v>
      </c>
      <c r="DQ38" s="73">
        <v>0</v>
      </c>
      <c r="DR38" s="72" t="s">
        <v>892</v>
      </c>
      <c r="DS38" s="74">
        <f t="shared" si="10"/>
        <v>74</v>
      </c>
      <c r="DU38" s="37">
        <v>5</v>
      </c>
      <c r="DV38" s="37">
        <v>5</v>
      </c>
      <c r="DW38" s="37">
        <v>3</v>
      </c>
      <c r="DX38" s="37">
        <v>2</v>
      </c>
      <c r="DY38" s="37">
        <v>2</v>
      </c>
      <c r="DZ38" s="37">
        <v>2</v>
      </c>
      <c r="EA38" s="37">
        <v>3</v>
      </c>
      <c r="EB38" s="37">
        <v>6</v>
      </c>
      <c r="EC38" s="37">
        <v>3</v>
      </c>
      <c r="ED38" s="37">
        <v>4</v>
      </c>
      <c r="EE38" s="37">
        <v>5</v>
      </c>
      <c r="EG38" s="37">
        <v>3</v>
      </c>
      <c r="EH38" s="37">
        <v>2</v>
      </c>
      <c r="EI38" s="37">
        <v>1</v>
      </c>
      <c r="EJ38" s="37">
        <v>2</v>
      </c>
      <c r="EK38" s="37">
        <v>2</v>
      </c>
      <c r="EL38" s="37">
        <v>6</v>
      </c>
      <c r="EM38" s="37" t="s">
        <v>895</v>
      </c>
      <c r="EN38" s="37">
        <v>8</v>
      </c>
      <c r="EO38" s="37">
        <v>3</v>
      </c>
      <c r="EP38" s="37">
        <v>4</v>
      </c>
      <c r="EQ38" s="37">
        <v>3</v>
      </c>
      <c r="ER38" s="37" t="s">
        <v>895</v>
      </c>
      <c r="ES38" s="37" t="s">
        <v>893</v>
      </c>
      <c r="ET38" s="75">
        <f t="shared" si="11"/>
        <v>0</v>
      </c>
      <c r="HF38" s="77" t="s">
        <v>894</v>
      </c>
    </row>
    <row r="39" spans="1:214" ht="15.75" customHeight="1" x14ac:dyDescent="0.25">
      <c r="A39" s="31" t="s">
        <v>186</v>
      </c>
      <c r="C39" s="26">
        <v>10</v>
      </c>
      <c r="D39" s="26">
        <v>10</v>
      </c>
      <c r="H39" s="27"/>
      <c r="J39" s="86" t="s">
        <v>567</v>
      </c>
      <c r="K39" s="86"/>
      <c r="M39" s="26">
        <v>2</v>
      </c>
      <c r="N39" s="32">
        <f t="shared" si="12"/>
        <v>174</v>
      </c>
      <c r="O39" s="32">
        <f t="shared" si="13"/>
        <v>71</v>
      </c>
      <c r="P39" s="55">
        <f t="shared" si="14"/>
        <v>18</v>
      </c>
      <c r="Q39" s="66">
        <v>7</v>
      </c>
      <c r="R39" s="66">
        <v>1</v>
      </c>
      <c r="S39" s="66">
        <v>10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56">
        <f t="shared" si="15"/>
        <v>53</v>
      </c>
      <c r="AF39" s="67">
        <v>3</v>
      </c>
      <c r="AG39" s="67">
        <v>3</v>
      </c>
      <c r="AH39" s="67">
        <v>3</v>
      </c>
      <c r="AI39" s="67">
        <v>3</v>
      </c>
      <c r="AJ39" s="67">
        <v>4</v>
      </c>
      <c r="AK39" s="67">
        <v>2</v>
      </c>
      <c r="AL39" s="67">
        <v>0</v>
      </c>
      <c r="AM39" s="67">
        <v>0</v>
      </c>
      <c r="AN39" s="67">
        <v>0</v>
      </c>
      <c r="AO39" s="67">
        <v>0</v>
      </c>
      <c r="AP39" s="67">
        <v>4</v>
      </c>
      <c r="AQ39" s="67">
        <v>4</v>
      </c>
      <c r="AR39" s="67">
        <v>3</v>
      </c>
      <c r="AS39" s="67">
        <v>4</v>
      </c>
      <c r="AT39" s="67">
        <v>3</v>
      </c>
      <c r="AU39" s="67">
        <v>0</v>
      </c>
      <c r="AV39" s="67">
        <v>0</v>
      </c>
      <c r="AW39" s="67">
        <v>0</v>
      </c>
      <c r="AX39" s="67">
        <v>0</v>
      </c>
      <c r="AY39" s="67">
        <v>3</v>
      </c>
      <c r="AZ39" s="67">
        <v>3</v>
      </c>
      <c r="BA39" s="67">
        <v>4</v>
      </c>
      <c r="BB39" s="67">
        <v>4</v>
      </c>
      <c r="BC39" s="67">
        <v>3</v>
      </c>
      <c r="BD39" s="67">
        <v>0</v>
      </c>
      <c r="BE39" s="67">
        <v>0</v>
      </c>
      <c r="BF39" s="67">
        <v>0</v>
      </c>
      <c r="BG39" s="67">
        <v>0</v>
      </c>
      <c r="BH39" s="68">
        <v>15</v>
      </c>
      <c r="BI39" s="68">
        <v>15</v>
      </c>
      <c r="BJ39" s="78">
        <f t="shared" si="16"/>
        <v>103</v>
      </c>
      <c r="BK39" s="83">
        <f t="shared" si="17"/>
        <v>0</v>
      </c>
      <c r="CR39" s="70" t="s">
        <v>891</v>
      </c>
      <c r="CS39" s="71">
        <f t="shared" si="9"/>
        <v>31</v>
      </c>
      <c r="CU39" s="73">
        <v>6</v>
      </c>
      <c r="CV39" s="73">
        <v>0</v>
      </c>
      <c r="CW39" s="73">
        <v>0</v>
      </c>
      <c r="CX39" s="73">
        <v>0</v>
      </c>
      <c r="CZ39" s="73">
        <v>0</v>
      </c>
      <c r="DA39" s="73">
        <v>0</v>
      </c>
      <c r="DB39" s="73">
        <v>0</v>
      </c>
      <c r="DC39" s="73">
        <v>0</v>
      </c>
      <c r="DD39" s="73">
        <v>0</v>
      </c>
      <c r="DE39" s="73">
        <v>0</v>
      </c>
      <c r="DF39" s="73">
        <v>0</v>
      </c>
      <c r="DG39" s="73">
        <v>0</v>
      </c>
      <c r="DH39" s="73">
        <v>0</v>
      </c>
      <c r="DJ39" s="73">
        <v>2</v>
      </c>
      <c r="DK39" s="73">
        <v>3</v>
      </c>
      <c r="DL39" s="73">
        <v>2</v>
      </c>
      <c r="DM39" s="73">
        <v>5</v>
      </c>
      <c r="DN39" s="73">
        <v>5</v>
      </c>
      <c r="DO39" s="73">
        <v>5</v>
      </c>
      <c r="DP39" s="73">
        <v>0</v>
      </c>
      <c r="DQ39" s="73">
        <v>3</v>
      </c>
      <c r="DR39" s="72" t="s">
        <v>892</v>
      </c>
      <c r="DS39" s="74">
        <f t="shared" si="10"/>
        <v>55</v>
      </c>
      <c r="DU39" s="37">
        <v>5</v>
      </c>
      <c r="DV39" s="37">
        <v>5</v>
      </c>
      <c r="DW39" s="37">
        <v>3</v>
      </c>
      <c r="DX39" s="37">
        <v>2</v>
      </c>
      <c r="DZ39" s="37">
        <v>2</v>
      </c>
      <c r="EA39" s="37">
        <v>3</v>
      </c>
      <c r="EB39" s="37">
        <v>6</v>
      </c>
      <c r="ED39" s="37">
        <v>4</v>
      </c>
      <c r="EE39" s="37">
        <v>5</v>
      </c>
      <c r="EI39" s="37">
        <v>1</v>
      </c>
      <c r="EK39" s="37">
        <v>2</v>
      </c>
      <c r="EL39" s="37">
        <v>6</v>
      </c>
      <c r="EN39" s="37">
        <v>8</v>
      </c>
      <c r="EQ39" s="37">
        <v>3</v>
      </c>
      <c r="ES39" s="37" t="s">
        <v>893</v>
      </c>
      <c r="ET39" s="75">
        <f t="shared" si="11"/>
        <v>17</v>
      </c>
      <c r="EU39" s="76">
        <v>0</v>
      </c>
      <c r="EV39" s="76">
        <v>0</v>
      </c>
      <c r="EW39" s="76">
        <v>0</v>
      </c>
      <c r="EX39" s="76">
        <v>0</v>
      </c>
      <c r="EY39" s="76">
        <v>0</v>
      </c>
      <c r="EZ39" s="76">
        <v>0</v>
      </c>
      <c r="FA39" s="76">
        <v>0</v>
      </c>
      <c r="FB39" s="76">
        <v>0</v>
      </c>
      <c r="FC39" s="76">
        <v>0</v>
      </c>
      <c r="FD39" s="76">
        <v>0</v>
      </c>
      <c r="FE39" s="76">
        <v>0</v>
      </c>
      <c r="FF39" s="76">
        <v>0</v>
      </c>
      <c r="FG39" s="76">
        <v>0</v>
      </c>
      <c r="FH39" s="76">
        <v>0</v>
      </c>
      <c r="FI39" s="76">
        <v>0</v>
      </c>
      <c r="FJ39" s="76">
        <v>0</v>
      </c>
      <c r="FK39" s="76">
        <v>0</v>
      </c>
      <c r="FL39" s="76">
        <v>0</v>
      </c>
      <c r="FM39" s="76">
        <v>0</v>
      </c>
      <c r="FN39" s="76">
        <v>0</v>
      </c>
      <c r="FO39" s="76">
        <v>0</v>
      </c>
      <c r="FP39" s="76">
        <v>0</v>
      </c>
      <c r="FQ39" s="76">
        <v>0</v>
      </c>
      <c r="FR39" s="76">
        <v>0</v>
      </c>
      <c r="FS39" s="76">
        <v>0</v>
      </c>
      <c r="FT39" s="76">
        <v>0</v>
      </c>
      <c r="FU39" s="76">
        <v>0</v>
      </c>
      <c r="FV39" s="76">
        <v>0</v>
      </c>
      <c r="FW39" s="76">
        <v>0</v>
      </c>
      <c r="FX39" s="76">
        <v>1</v>
      </c>
      <c r="FY39" s="76">
        <v>1</v>
      </c>
      <c r="FZ39" s="76">
        <v>1</v>
      </c>
      <c r="GA39" s="76">
        <v>2</v>
      </c>
      <c r="GB39" s="76">
        <v>2</v>
      </c>
      <c r="GC39" s="76">
        <v>2</v>
      </c>
      <c r="GD39" s="76">
        <v>2</v>
      </c>
      <c r="GE39" s="76">
        <v>2</v>
      </c>
      <c r="GF39" s="76">
        <v>2</v>
      </c>
      <c r="GG39" s="76">
        <v>2</v>
      </c>
      <c r="GH39" s="76">
        <v>0</v>
      </c>
      <c r="GI39" s="76">
        <v>0</v>
      </c>
      <c r="GJ39" s="76">
        <v>0</v>
      </c>
      <c r="GK39" s="76">
        <v>0</v>
      </c>
      <c r="GL39" s="76">
        <v>0</v>
      </c>
      <c r="GM39" s="76">
        <v>0</v>
      </c>
      <c r="GN39" s="76">
        <v>0</v>
      </c>
      <c r="GO39" s="76">
        <v>0</v>
      </c>
      <c r="GP39" s="76">
        <v>0</v>
      </c>
      <c r="GQ39" s="76">
        <v>0</v>
      </c>
      <c r="GR39" s="76">
        <v>0</v>
      </c>
      <c r="GS39" s="76">
        <v>0</v>
      </c>
      <c r="GT39" s="76">
        <v>0</v>
      </c>
      <c r="GU39" s="76">
        <v>0</v>
      </c>
      <c r="GV39" s="76">
        <v>0</v>
      </c>
      <c r="GW39" s="76">
        <v>0</v>
      </c>
      <c r="GX39" s="76">
        <v>0</v>
      </c>
      <c r="GY39" s="76">
        <v>0</v>
      </c>
      <c r="GZ39" s="76">
        <v>0</v>
      </c>
      <c r="HA39" s="76">
        <v>0</v>
      </c>
      <c r="HB39" s="76">
        <v>0</v>
      </c>
      <c r="HC39" s="76">
        <v>0</v>
      </c>
      <c r="HD39" s="76">
        <v>0</v>
      </c>
      <c r="HE39" s="76">
        <v>0</v>
      </c>
      <c r="HF39" s="77" t="s">
        <v>894</v>
      </c>
    </row>
    <row r="40" spans="1:214" ht="15.75" customHeight="1" x14ac:dyDescent="0.25">
      <c r="A40" s="31" t="s">
        <v>314</v>
      </c>
      <c r="C40" s="26">
        <v>10</v>
      </c>
      <c r="D40" s="26">
        <v>10</v>
      </c>
      <c r="H40" s="27"/>
      <c r="J40" s="86" t="s">
        <v>571</v>
      </c>
      <c r="K40" s="86"/>
      <c r="M40" s="26">
        <v>2</v>
      </c>
      <c r="N40" s="32">
        <f t="shared" si="12"/>
        <v>174</v>
      </c>
      <c r="O40" s="32">
        <f t="shared" si="13"/>
        <v>61</v>
      </c>
      <c r="P40" s="55">
        <f t="shared" si="14"/>
        <v>20</v>
      </c>
      <c r="Q40" s="66">
        <v>7</v>
      </c>
      <c r="R40" s="66">
        <v>1</v>
      </c>
      <c r="S40" s="66">
        <v>0</v>
      </c>
      <c r="T40" s="66">
        <v>11</v>
      </c>
      <c r="U40" s="66">
        <v>1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56">
        <f t="shared" si="15"/>
        <v>41</v>
      </c>
      <c r="AF40" s="67">
        <v>3</v>
      </c>
      <c r="AG40" s="67">
        <v>3</v>
      </c>
      <c r="AH40" s="67">
        <v>3</v>
      </c>
      <c r="AI40" s="67">
        <v>3</v>
      </c>
      <c r="AJ40" s="67">
        <v>0</v>
      </c>
      <c r="AK40" s="67">
        <v>2</v>
      </c>
      <c r="AL40" s="67">
        <v>0</v>
      </c>
      <c r="AM40" s="67">
        <v>0</v>
      </c>
      <c r="AN40" s="67">
        <v>0</v>
      </c>
      <c r="AO40" s="67">
        <v>0</v>
      </c>
      <c r="AP40" s="67">
        <v>4</v>
      </c>
      <c r="AQ40" s="67">
        <v>4</v>
      </c>
      <c r="AR40" s="67">
        <v>3</v>
      </c>
      <c r="AS40" s="67">
        <v>0</v>
      </c>
      <c r="AT40" s="67">
        <v>3</v>
      </c>
      <c r="AU40" s="67">
        <v>0</v>
      </c>
      <c r="AV40" s="67">
        <v>0</v>
      </c>
      <c r="AW40" s="67">
        <v>0</v>
      </c>
      <c r="AX40" s="67">
        <v>0</v>
      </c>
      <c r="AY40" s="67">
        <v>3</v>
      </c>
      <c r="AZ40" s="67">
        <v>3</v>
      </c>
      <c r="BA40" s="67">
        <v>4</v>
      </c>
      <c r="BB40" s="67">
        <v>0</v>
      </c>
      <c r="BC40" s="67">
        <v>3</v>
      </c>
      <c r="BD40" s="67">
        <v>0</v>
      </c>
      <c r="BE40" s="67">
        <v>0</v>
      </c>
      <c r="BF40" s="67">
        <v>0</v>
      </c>
      <c r="BG40" s="67">
        <v>0</v>
      </c>
      <c r="BH40" s="68">
        <v>18</v>
      </c>
      <c r="BI40" s="68">
        <v>18</v>
      </c>
      <c r="BJ40" s="78">
        <f t="shared" si="16"/>
        <v>113</v>
      </c>
      <c r="BK40" s="83">
        <f t="shared" si="17"/>
        <v>0</v>
      </c>
      <c r="CR40" s="70" t="s">
        <v>891</v>
      </c>
      <c r="CS40" s="71">
        <f t="shared" si="9"/>
        <v>30</v>
      </c>
      <c r="CU40" s="73">
        <v>6</v>
      </c>
      <c r="CV40" s="73">
        <v>6</v>
      </c>
      <c r="CW40" s="73">
        <v>9</v>
      </c>
      <c r="CX40" s="73">
        <v>9</v>
      </c>
      <c r="CZ40" s="73">
        <v>0</v>
      </c>
      <c r="DA40" s="73">
        <v>0</v>
      </c>
      <c r="DB40" s="73">
        <v>0</v>
      </c>
      <c r="DC40" s="73">
        <v>0</v>
      </c>
      <c r="DD40" s="73">
        <v>0</v>
      </c>
      <c r="DE40" s="73">
        <v>0</v>
      </c>
      <c r="DF40" s="73">
        <v>0</v>
      </c>
      <c r="DG40" s="73">
        <v>0</v>
      </c>
      <c r="DH40" s="73">
        <v>0</v>
      </c>
      <c r="DJ40" s="73">
        <v>0</v>
      </c>
      <c r="DK40" s="73">
        <v>0</v>
      </c>
      <c r="DL40" s="73">
        <v>0</v>
      </c>
      <c r="DM40" s="73">
        <v>0</v>
      </c>
      <c r="DN40" s="73">
        <v>0</v>
      </c>
      <c r="DO40" s="73">
        <v>0</v>
      </c>
      <c r="DP40" s="73">
        <v>0</v>
      </c>
      <c r="DQ40" s="73">
        <v>0</v>
      </c>
      <c r="DR40" s="72" t="s">
        <v>892</v>
      </c>
      <c r="DS40" s="74">
        <f t="shared" si="10"/>
        <v>75</v>
      </c>
      <c r="DU40" s="37">
        <v>5</v>
      </c>
      <c r="DV40" s="37">
        <v>5</v>
      </c>
      <c r="DW40" s="37">
        <v>3</v>
      </c>
      <c r="DX40" s="37">
        <v>2</v>
      </c>
      <c r="DZ40" s="37">
        <v>2</v>
      </c>
      <c r="EA40" s="37">
        <v>3</v>
      </c>
      <c r="EB40" s="37">
        <v>6</v>
      </c>
      <c r="EC40" s="37">
        <v>3</v>
      </c>
      <c r="ED40" s="37">
        <v>4</v>
      </c>
      <c r="EE40" s="37">
        <v>2</v>
      </c>
      <c r="EG40" s="37">
        <v>3</v>
      </c>
      <c r="EH40" s="37">
        <v>2</v>
      </c>
      <c r="EI40" s="37">
        <v>1</v>
      </c>
      <c r="EJ40" s="37">
        <v>2</v>
      </c>
      <c r="EK40" s="37">
        <v>2</v>
      </c>
      <c r="EL40" s="37">
        <v>6</v>
      </c>
      <c r="EM40" s="37">
        <v>4</v>
      </c>
      <c r="EN40" s="37">
        <v>8</v>
      </c>
      <c r="EO40" s="37">
        <v>3</v>
      </c>
      <c r="EP40" s="37">
        <v>4</v>
      </c>
      <c r="EQ40" s="37">
        <v>3</v>
      </c>
      <c r="ER40" s="37">
        <v>2</v>
      </c>
      <c r="ES40" s="37" t="s">
        <v>893</v>
      </c>
      <c r="ET40" s="75">
        <f t="shared" si="11"/>
        <v>8</v>
      </c>
      <c r="EU40" s="76">
        <v>0</v>
      </c>
      <c r="EV40" s="76">
        <v>0</v>
      </c>
      <c r="EW40" s="76">
        <v>0</v>
      </c>
      <c r="EX40" s="76">
        <v>0</v>
      </c>
      <c r="EY40" s="76">
        <v>0</v>
      </c>
      <c r="EZ40" s="76">
        <v>0</v>
      </c>
      <c r="FA40" s="76">
        <v>0</v>
      </c>
      <c r="FB40" s="76">
        <v>0</v>
      </c>
      <c r="FC40" s="76">
        <v>0</v>
      </c>
      <c r="FD40" s="76">
        <v>0</v>
      </c>
      <c r="FE40" s="76">
        <v>0</v>
      </c>
      <c r="FF40" s="76">
        <v>0</v>
      </c>
      <c r="FG40" s="76">
        <v>0</v>
      </c>
      <c r="FH40" s="76">
        <v>0</v>
      </c>
      <c r="FI40" s="76">
        <v>0</v>
      </c>
      <c r="FJ40" s="76">
        <v>0</v>
      </c>
      <c r="FK40" s="76">
        <v>1</v>
      </c>
      <c r="FL40" s="76">
        <v>1</v>
      </c>
      <c r="FM40" s="76">
        <v>1</v>
      </c>
      <c r="FN40" s="76">
        <v>1</v>
      </c>
      <c r="FO40" s="76">
        <v>1</v>
      </c>
      <c r="FP40" s="76">
        <v>1</v>
      </c>
      <c r="FQ40" s="76">
        <v>1</v>
      </c>
      <c r="FR40" s="76">
        <v>1</v>
      </c>
      <c r="FS40" s="76">
        <v>0</v>
      </c>
      <c r="FT40" s="76">
        <v>0</v>
      </c>
      <c r="FU40" s="76">
        <v>0</v>
      </c>
      <c r="FV40" s="76">
        <v>0</v>
      </c>
      <c r="FW40" s="76">
        <v>0</v>
      </c>
      <c r="FX40" s="76">
        <v>0</v>
      </c>
      <c r="FY40" s="76">
        <v>0</v>
      </c>
      <c r="FZ40" s="76">
        <v>0</v>
      </c>
      <c r="GA40" s="76">
        <v>0</v>
      </c>
      <c r="GB40" s="76">
        <v>0</v>
      </c>
      <c r="GC40" s="76">
        <v>0</v>
      </c>
      <c r="GD40" s="76">
        <v>0</v>
      </c>
      <c r="GE40" s="76">
        <v>0</v>
      </c>
      <c r="GF40" s="76">
        <v>0</v>
      </c>
      <c r="GG40" s="76">
        <v>0</v>
      </c>
      <c r="GH40" s="76">
        <v>0</v>
      </c>
      <c r="GI40" s="76">
        <v>0</v>
      </c>
      <c r="GJ40" s="76">
        <v>0</v>
      </c>
      <c r="GK40" s="76">
        <v>0</v>
      </c>
      <c r="GL40" s="76">
        <v>0</v>
      </c>
      <c r="GM40" s="76">
        <v>0</v>
      </c>
      <c r="GN40" s="76">
        <v>0</v>
      </c>
      <c r="GO40" s="76">
        <v>0</v>
      </c>
      <c r="GP40" s="76">
        <v>0</v>
      </c>
      <c r="GQ40" s="76">
        <v>0</v>
      </c>
      <c r="GR40" s="76">
        <v>0</v>
      </c>
      <c r="GS40" s="76">
        <v>0</v>
      </c>
      <c r="GT40" s="76">
        <v>0</v>
      </c>
      <c r="GU40" s="76">
        <v>0</v>
      </c>
      <c r="GV40" s="76">
        <v>0</v>
      </c>
      <c r="GW40" s="76">
        <v>0</v>
      </c>
      <c r="GX40" s="76">
        <v>0</v>
      </c>
      <c r="GY40" s="76">
        <v>0</v>
      </c>
      <c r="GZ40" s="76">
        <v>0</v>
      </c>
      <c r="HA40" s="76">
        <v>0</v>
      </c>
      <c r="HB40" s="76">
        <v>0</v>
      </c>
      <c r="HC40" s="76">
        <v>0</v>
      </c>
      <c r="HD40" s="76">
        <v>0</v>
      </c>
      <c r="HE40" s="76">
        <v>0</v>
      </c>
      <c r="HF40" s="77" t="s">
        <v>894</v>
      </c>
    </row>
    <row r="41" spans="1:214" ht="15.75" customHeight="1" x14ac:dyDescent="0.25">
      <c r="A41" s="31" t="s">
        <v>200</v>
      </c>
      <c r="C41" s="26">
        <v>10</v>
      </c>
      <c r="D41" s="26">
        <v>10</v>
      </c>
      <c r="H41" s="27"/>
      <c r="J41" s="86" t="s">
        <v>574</v>
      </c>
      <c r="K41" s="86"/>
      <c r="M41" s="26">
        <v>2</v>
      </c>
      <c r="N41" s="32">
        <f t="shared" si="12"/>
        <v>170</v>
      </c>
      <c r="O41" s="32">
        <f t="shared" si="13"/>
        <v>59</v>
      </c>
      <c r="P41" s="55">
        <f t="shared" si="14"/>
        <v>29</v>
      </c>
      <c r="Q41" s="66">
        <v>7</v>
      </c>
      <c r="R41" s="66">
        <v>1</v>
      </c>
      <c r="S41" s="66">
        <v>10</v>
      </c>
      <c r="T41" s="66">
        <v>11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56">
        <f t="shared" si="15"/>
        <v>30</v>
      </c>
      <c r="AF41" s="67">
        <v>3</v>
      </c>
      <c r="AG41" s="67">
        <v>3</v>
      </c>
      <c r="AH41" s="67">
        <v>3</v>
      </c>
      <c r="AI41" s="67">
        <v>0</v>
      </c>
      <c r="AJ41" s="67">
        <v>0</v>
      </c>
      <c r="AK41" s="67">
        <v>0</v>
      </c>
      <c r="AL41" s="67">
        <v>0</v>
      </c>
      <c r="AM41" s="67">
        <v>0</v>
      </c>
      <c r="AN41" s="67">
        <v>0</v>
      </c>
      <c r="AO41" s="67">
        <v>0</v>
      </c>
      <c r="AP41" s="67">
        <v>4</v>
      </c>
      <c r="AQ41" s="67">
        <v>4</v>
      </c>
      <c r="AR41" s="67">
        <v>3</v>
      </c>
      <c r="AS41" s="67">
        <v>0</v>
      </c>
      <c r="AT41" s="67">
        <v>0</v>
      </c>
      <c r="AU41" s="67">
        <v>0</v>
      </c>
      <c r="AV41" s="67">
        <v>0</v>
      </c>
      <c r="AW41" s="67">
        <v>0</v>
      </c>
      <c r="AX41" s="67">
        <v>0</v>
      </c>
      <c r="AY41" s="67">
        <v>3</v>
      </c>
      <c r="AZ41" s="67">
        <v>3</v>
      </c>
      <c r="BA41" s="67">
        <v>4</v>
      </c>
      <c r="BB41" s="67">
        <v>0</v>
      </c>
      <c r="BC41" s="67">
        <v>0</v>
      </c>
      <c r="BD41" s="67">
        <v>0</v>
      </c>
      <c r="BE41" s="67">
        <v>0</v>
      </c>
      <c r="BF41" s="67">
        <v>0</v>
      </c>
      <c r="BG41" s="67">
        <v>0</v>
      </c>
      <c r="BH41" s="68">
        <v>9</v>
      </c>
      <c r="BI41" s="68">
        <v>9</v>
      </c>
      <c r="BJ41" s="78">
        <f t="shared" si="16"/>
        <v>111</v>
      </c>
      <c r="BK41" s="83">
        <f t="shared" si="17"/>
        <v>0</v>
      </c>
      <c r="CR41" s="70" t="s">
        <v>891</v>
      </c>
      <c r="CS41" s="71">
        <f t="shared" si="9"/>
        <v>31</v>
      </c>
      <c r="CU41" s="73">
        <v>6</v>
      </c>
      <c r="CV41" s="73">
        <v>0</v>
      </c>
      <c r="CW41" s="73">
        <v>0</v>
      </c>
      <c r="CX41" s="73">
        <v>0</v>
      </c>
      <c r="CZ41" s="73">
        <v>0</v>
      </c>
      <c r="DA41" s="73">
        <v>0</v>
      </c>
      <c r="DB41" s="73">
        <v>0</v>
      </c>
      <c r="DC41" s="73">
        <v>0</v>
      </c>
      <c r="DD41" s="73">
        <v>0</v>
      </c>
      <c r="DE41" s="73">
        <v>0</v>
      </c>
      <c r="DF41" s="73">
        <v>0</v>
      </c>
      <c r="DG41" s="73">
        <v>0</v>
      </c>
      <c r="DH41" s="73">
        <v>0</v>
      </c>
      <c r="DJ41" s="73">
        <v>2</v>
      </c>
      <c r="DK41" s="73">
        <v>3</v>
      </c>
      <c r="DL41" s="73">
        <v>2</v>
      </c>
      <c r="DM41" s="73">
        <v>5</v>
      </c>
      <c r="DN41" s="73">
        <v>5</v>
      </c>
      <c r="DO41" s="73">
        <v>5</v>
      </c>
      <c r="DP41" s="73">
        <v>0</v>
      </c>
      <c r="DQ41" s="73">
        <v>3</v>
      </c>
      <c r="DR41" s="72" t="s">
        <v>892</v>
      </c>
      <c r="DS41" s="74">
        <f t="shared" si="10"/>
        <v>77</v>
      </c>
      <c r="DU41" s="37">
        <v>5</v>
      </c>
      <c r="DV41" s="37">
        <v>5</v>
      </c>
      <c r="DW41" s="37">
        <v>3</v>
      </c>
      <c r="DX41" s="37">
        <v>2</v>
      </c>
      <c r="DY41" s="37">
        <v>2</v>
      </c>
      <c r="DZ41" s="37">
        <v>2</v>
      </c>
      <c r="EA41" s="37">
        <v>3</v>
      </c>
      <c r="EB41" s="37">
        <v>6</v>
      </c>
      <c r="EC41" s="37">
        <v>3</v>
      </c>
      <c r="ED41" s="37">
        <v>4</v>
      </c>
      <c r="EE41" s="37">
        <v>5</v>
      </c>
      <c r="EG41" s="37">
        <v>3</v>
      </c>
      <c r="EH41" s="37">
        <v>2</v>
      </c>
      <c r="EI41" s="37">
        <v>1</v>
      </c>
      <c r="EJ41" s="37">
        <v>2</v>
      </c>
      <c r="EK41" s="37">
        <v>2</v>
      </c>
      <c r="EL41" s="37">
        <v>6</v>
      </c>
      <c r="EM41" s="37">
        <v>2</v>
      </c>
      <c r="EN41" s="37">
        <v>8</v>
      </c>
      <c r="EO41" s="37">
        <v>3</v>
      </c>
      <c r="EP41" s="37">
        <v>4</v>
      </c>
      <c r="EQ41" s="37">
        <v>3</v>
      </c>
      <c r="ER41" s="37">
        <v>1</v>
      </c>
      <c r="ES41" s="37" t="s">
        <v>893</v>
      </c>
      <c r="ET41" s="75">
        <f t="shared" si="11"/>
        <v>3</v>
      </c>
      <c r="EU41" s="76">
        <v>0</v>
      </c>
      <c r="EV41" s="76">
        <v>0</v>
      </c>
      <c r="EW41" s="76">
        <v>0</v>
      </c>
      <c r="EX41" s="76">
        <v>0</v>
      </c>
      <c r="EY41" s="76">
        <v>0</v>
      </c>
      <c r="EZ41" s="76">
        <v>0</v>
      </c>
      <c r="FA41" s="76">
        <v>0</v>
      </c>
      <c r="FB41" s="76">
        <v>0</v>
      </c>
      <c r="FC41" s="76">
        <v>0</v>
      </c>
      <c r="FD41" s="76">
        <v>0</v>
      </c>
      <c r="FE41" s="76">
        <v>0</v>
      </c>
      <c r="FF41" s="76">
        <v>0</v>
      </c>
      <c r="FG41" s="76">
        <v>0</v>
      </c>
      <c r="FH41" s="76">
        <v>0</v>
      </c>
      <c r="FI41" s="76">
        <v>0</v>
      </c>
      <c r="FJ41" s="76">
        <v>0</v>
      </c>
      <c r="FK41" s="76">
        <v>1</v>
      </c>
      <c r="FL41" s="76">
        <v>1</v>
      </c>
      <c r="FM41" s="76">
        <v>0</v>
      </c>
      <c r="FN41" s="76">
        <v>0</v>
      </c>
      <c r="FO41" s="76">
        <v>0</v>
      </c>
      <c r="FP41" s="76">
        <v>0</v>
      </c>
      <c r="FQ41" s="76">
        <v>0</v>
      </c>
      <c r="FR41" s="76">
        <v>0</v>
      </c>
      <c r="FS41" s="76">
        <v>1</v>
      </c>
      <c r="FT41" s="76">
        <v>0</v>
      </c>
      <c r="FU41" s="76">
        <v>0</v>
      </c>
      <c r="FV41" s="76">
        <v>0</v>
      </c>
      <c r="FW41" s="76">
        <v>0</v>
      </c>
      <c r="FX41" s="76">
        <v>0</v>
      </c>
      <c r="FY41" s="76">
        <v>0</v>
      </c>
      <c r="FZ41" s="76">
        <v>0</v>
      </c>
      <c r="GA41" s="76">
        <v>0</v>
      </c>
      <c r="GB41" s="76">
        <v>0</v>
      </c>
      <c r="GC41" s="76">
        <v>0</v>
      </c>
      <c r="GD41" s="76">
        <v>0</v>
      </c>
      <c r="GE41" s="76">
        <v>0</v>
      </c>
      <c r="GF41" s="76">
        <v>0</v>
      </c>
      <c r="GG41" s="76">
        <v>0</v>
      </c>
      <c r="GH41" s="76">
        <v>0</v>
      </c>
      <c r="GI41" s="76">
        <v>0</v>
      </c>
      <c r="GJ41" s="76">
        <v>0</v>
      </c>
      <c r="GK41" s="76">
        <v>0</v>
      </c>
      <c r="GL41" s="76">
        <v>0</v>
      </c>
      <c r="GM41" s="76">
        <v>0</v>
      </c>
      <c r="GN41" s="76">
        <v>0</v>
      </c>
      <c r="GO41" s="76">
        <v>0</v>
      </c>
      <c r="GP41" s="76">
        <v>0</v>
      </c>
      <c r="GQ41" s="76">
        <v>0</v>
      </c>
      <c r="GR41" s="76">
        <v>0</v>
      </c>
      <c r="GS41" s="76">
        <v>0</v>
      </c>
      <c r="GT41" s="76">
        <v>0</v>
      </c>
      <c r="GU41" s="76">
        <v>0</v>
      </c>
      <c r="GV41" s="76">
        <v>0</v>
      </c>
      <c r="GW41" s="76">
        <v>0</v>
      </c>
      <c r="GX41" s="76">
        <v>0</v>
      </c>
      <c r="GY41" s="76">
        <v>0</v>
      </c>
      <c r="GZ41" s="76">
        <v>0</v>
      </c>
      <c r="HA41" s="76">
        <v>0</v>
      </c>
      <c r="HB41" s="76">
        <v>0</v>
      </c>
      <c r="HC41" s="76">
        <v>0</v>
      </c>
      <c r="HD41" s="76">
        <v>0</v>
      </c>
      <c r="HE41" s="76">
        <v>0</v>
      </c>
      <c r="HF41" s="77" t="s">
        <v>894</v>
      </c>
    </row>
    <row r="42" spans="1:214" ht="15.75" customHeight="1" x14ac:dyDescent="0.25">
      <c r="A42" s="31" t="s">
        <v>30</v>
      </c>
      <c r="C42" s="26">
        <v>10</v>
      </c>
      <c r="D42" s="26">
        <v>10</v>
      </c>
      <c r="H42" s="27"/>
      <c r="J42" s="86" t="s">
        <v>579</v>
      </c>
      <c r="K42" s="86"/>
      <c r="M42" s="26">
        <v>2</v>
      </c>
      <c r="N42" s="32">
        <f t="shared" si="12"/>
        <v>169</v>
      </c>
      <c r="O42" s="32">
        <f t="shared" si="13"/>
        <v>53</v>
      </c>
      <c r="P42" s="55">
        <f t="shared" si="14"/>
        <v>20</v>
      </c>
      <c r="Q42" s="66">
        <v>7</v>
      </c>
      <c r="R42" s="66">
        <v>1</v>
      </c>
      <c r="S42" s="66">
        <v>0</v>
      </c>
      <c r="T42" s="66">
        <v>11</v>
      </c>
      <c r="U42" s="66">
        <v>1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56">
        <f t="shared" si="15"/>
        <v>33</v>
      </c>
      <c r="AF42" s="67">
        <v>3</v>
      </c>
      <c r="AG42" s="67">
        <v>3</v>
      </c>
      <c r="AH42" s="67">
        <v>3</v>
      </c>
      <c r="AI42" s="67">
        <v>3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4</v>
      </c>
      <c r="AQ42" s="67">
        <v>4</v>
      </c>
      <c r="AR42" s="67">
        <v>3</v>
      </c>
      <c r="AS42" s="67">
        <v>0</v>
      </c>
      <c r="AT42" s="67">
        <v>0</v>
      </c>
      <c r="AU42" s="67">
        <v>0</v>
      </c>
      <c r="AV42" s="67">
        <v>0</v>
      </c>
      <c r="AW42" s="67">
        <v>0</v>
      </c>
      <c r="AX42" s="67">
        <v>0</v>
      </c>
      <c r="AY42" s="67">
        <v>3</v>
      </c>
      <c r="AZ42" s="67">
        <v>3</v>
      </c>
      <c r="BA42" s="67">
        <v>4</v>
      </c>
      <c r="BB42" s="67">
        <v>0</v>
      </c>
      <c r="BC42" s="67">
        <v>0</v>
      </c>
      <c r="BD42" s="67">
        <v>0</v>
      </c>
      <c r="BE42" s="67">
        <v>0</v>
      </c>
      <c r="BF42" s="67">
        <v>0</v>
      </c>
      <c r="BG42" s="67">
        <v>0</v>
      </c>
      <c r="BH42" s="68">
        <v>37</v>
      </c>
      <c r="BI42" s="68">
        <v>37</v>
      </c>
      <c r="BJ42" s="78">
        <f t="shared" si="16"/>
        <v>116</v>
      </c>
      <c r="BK42" s="83">
        <f t="shared" si="17"/>
        <v>11</v>
      </c>
      <c r="BL42" s="67">
        <v>0</v>
      </c>
      <c r="BM42" s="67">
        <v>0</v>
      </c>
      <c r="BN42" s="67">
        <v>0</v>
      </c>
      <c r="BO42" s="67">
        <v>1</v>
      </c>
      <c r="BP42" s="67">
        <v>1</v>
      </c>
      <c r="BQ42" s="67">
        <v>1</v>
      </c>
      <c r="BR42" s="67">
        <v>0</v>
      </c>
      <c r="BS42" s="67">
        <v>0</v>
      </c>
      <c r="BT42" s="67">
        <v>0</v>
      </c>
      <c r="BU42" s="67">
        <v>1</v>
      </c>
      <c r="BV42" s="67">
        <v>2</v>
      </c>
      <c r="BW42" s="67">
        <v>0</v>
      </c>
      <c r="BX42" s="67">
        <v>0</v>
      </c>
      <c r="BY42" s="67">
        <v>0</v>
      </c>
      <c r="BZ42" s="67">
        <v>0</v>
      </c>
      <c r="CA42" s="67">
        <v>1</v>
      </c>
      <c r="CB42" s="67">
        <v>1</v>
      </c>
      <c r="CC42" s="67">
        <v>0</v>
      </c>
      <c r="CD42" s="67">
        <v>0</v>
      </c>
      <c r="CE42" s="67">
        <v>0</v>
      </c>
      <c r="CF42" s="67">
        <v>0</v>
      </c>
      <c r="CG42" s="67">
        <v>2</v>
      </c>
      <c r="CH42" s="67">
        <v>0</v>
      </c>
      <c r="CI42" s="67">
        <v>0</v>
      </c>
      <c r="CJ42" s="67">
        <v>0</v>
      </c>
      <c r="CK42" s="67">
        <v>0</v>
      </c>
      <c r="CL42" s="67">
        <v>0</v>
      </c>
      <c r="CM42" s="67">
        <v>1</v>
      </c>
      <c r="CN42" s="67">
        <v>0</v>
      </c>
      <c r="CO42" s="67">
        <v>0</v>
      </c>
      <c r="CP42" s="67">
        <v>0</v>
      </c>
      <c r="CQ42" s="67">
        <v>0</v>
      </c>
      <c r="CR42" s="70" t="s">
        <v>897</v>
      </c>
      <c r="CS42" s="71">
        <f t="shared" si="9"/>
        <v>30</v>
      </c>
      <c r="CU42" s="73">
        <v>6</v>
      </c>
      <c r="CV42" s="73">
        <v>6</v>
      </c>
      <c r="CW42" s="73">
        <v>9</v>
      </c>
      <c r="CX42" s="73">
        <v>9</v>
      </c>
      <c r="CZ42" s="73">
        <v>0</v>
      </c>
      <c r="DA42" s="73">
        <v>0</v>
      </c>
      <c r="DB42" s="73">
        <v>0</v>
      </c>
      <c r="DC42" s="73">
        <v>0</v>
      </c>
      <c r="DD42" s="73">
        <v>0</v>
      </c>
      <c r="DE42" s="73">
        <v>0</v>
      </c>
      <c r="DF42" s="73">
        <v>0</v>
      </c>
      <c r="DG42" s="73">
        <v>0</v>
      </c>
      <c r="DH42" s="73">
        <v>0</v>
      </c>
      <c r="DJ42" s="73">
        <v>0</v>
      </c>
      <c r="DK42" s="73">
        <v>0</v>
      </c>
      <c r="DL42" s="73">
        <v>0</v>
      </c>
      <c r="DM42" s="73">
        <v>0</v>
      </c>
      <c r="DN42" s="73">
        <v>0</v>
      </c>
      <c r="DO42" s="73">
        <v>0</v>
      </c>
      <c r="DP42" s="73">
        <v>0</v>
      </c>
      <c r="DQ42" s="73">
        <v>0</v>
      </c>
      <c r="DR42" s="72" t="s">
        <v>892</v>
      </c>
      <c r="DS42" s="74">
        <f t="shared" si="10"/>
        <v>22</v>
      </c>
      <c r="DU42" s="37">
        <v>0</v>
      </c>
      <c r="DV42" s="37">
        <v>0</v>
      </c>
      <c r="DW42" s="37">
        <v>0</v>
      </c>
      <c r="DX42" s="37">
        <v>0</v>
      </c>
      <c r="DY42" s="37">
        <v>0</v>
      </c>
      <c r="DZ42" s="37">
        <v>0</v>
      </c>
      <c r="EA42" s="37">
        <v>0</v>
      </c>
      <c r="EB42" s="37">
        <v>0</v>
      </c>
      <c r="EC42" s="37">
        <v>0</v>
      </c>
      <c r="ED42" s="37">
        <v>0</v>
      </c>
      <c r="EE42" s="37">
        <v>0</v>
      </c>
      <c r="EG42" s="37">
        <v>3</v>
      </c>
      <c r="EH42" s="37">
        <v>0</v>
      </c>
      <c r="EI42" s="37">
        <v>1</v>
      </c>
      <c r="EJ42" s="37">
        <v>2</v>
      </c>
      <c r="EK42" s="37">
        <v>2</v>
      </c>
      <c r="EL42" s="37">
        <v>6</v>
      </c>
      <c r="EM42" s="37">
        <v>0</v>
      </c>
      <c r="EN42" s="37">
        <v>2</v>
      </c>
      <c r="EO42" s="37">
        <v>3</v>
      </c>
      <c r="EP42" s="37">
        <v>3</v>
      </c>
      <c r="EQ42" s="37">
        <v>0</v>
      </c>
      <c r="ER42" s="37">
        <v>0</v>
      </c>
      <c r="ES42" s="37" t="s">
        <v>896</v>
      </c>
      <c r="ET42" s="75">
        <f t="shared" si="11"/>
        <v>53</v>
      </c>
      <c r="EU42" s="76">
        <v>1</v>
      </c>
      <c r="EV42" s="76">
        <v>1</v>
      </c>
      <c r="EW42" s="76">
        <v>1</v>
      </c>
      <c r="EX42" s="76">
        <v>1</v>
      </c>
      <c r="EY42" s="76">
        <v>1</v>
      </c>
      <c r="EZ42" s="76">
        <v>1</v>
      </c>
      <c r="FA42" s="76">
        <v>1</v>
      </c>
      <c r="FB42" s="76">
        <v>1</v>
      </c>
      <c r="FC42" s="76">
        <v>1</v>
      </c>
      <c r="FD42" s="76">
        <v>1</v>
      </c>
      <c r="FE42" s="76">
        <v>1</v>
      </c>
      <c r="FF42" s="76">
        <v>1</v>
      </c>
      <c r="FG42" s="76">
        <v>0</v>
      </c>
      <c r="FH42" s="76">
        <v>1</v>
      </c>
      <c r="FI42" s="76">
        <v>1</v>
      </c>
      <c r="FJ42" s="76">
        <v>1</v>
      </c>
      <c r="FK42" s="76">
        <v>1</v>
      </c>
      <c r="FL42" s="76">
        <v>1</v>
      </c>
      <c r="FM42" s="76">
        <v>1</v>
      </c>
      <c r="FN42" s="76">
        <v>1</v>
      </c>
      <c r="FO42" s="76">
        <v>0</v>
      </c>
      <c r="FP42" s="76">
        <v>0</v>
      </c>
      <c r="FQ42" s="76">
        <v>0</v>
      </c>
      <c r="FR42" s="76">
        <v>1</v>
      </c>
      <c r="FS42" s="76">
        <v>1</v>
      </c>
      <c r="FT42" s="76">
        <v>1</v>
      </c>
      <c r="FU42" s="76">
        <v>1</v>
      </c>
      <c r="FV42" s="76">
        <v>1</v>
      </c>
      <c r="FW42" s="76">
        <v>0</v>
      </c>
      <c r="FX42" s="76">
        <v>1</v>
      </c>
      <c r="FY42" s="76">
        <v>1</v>
      </c>
      <c r="FZ42" s="76">
        <v>1</v>
      </c>
      <c r="GA42" s="76">
        <v>2</v>
      </c>
      <c r="GB42" s="76">
        <v>2</v>
      </c>
      <c r="GC42" s="76">
        <v>2</v>
      </c>
      <c r="GD42" s="76">
        <v>0</v>
      </c>
      <c r="GE42" s="76">
        <v>0</v>
      </c>
      <c r="GF42" s="76">
        <v>0</v>
      </c>
      <c r="GG42" s="76">
        <v>0</v>
      </c>
      <c r="GH42" s="76">
        <v>1</v>
      </c>
      <c r="GI42" s="76">
        <v>1</v>
      </c>
      <c r="GJ42" s="76">
        <v>1</v>
      </c>
      <c r="GK42" s="76">
        <v>1</v>
      </c>
      <c r="GL42" s="76">
        <v>1</v>
      </c>
      <c r="GM42" s="76">
        <v>1</v>
      </c>
      <c r="GN42" s="76">
        <v>1</v>
      </c>
      <c r="GO42" s="76">
        <v>1</v>
      </c>
      <c r="GP42" s="76">
        <v>1</v>
      </c>
      <c r="GQ42" s="76">
        <v>1</v>
      </c>
      <c r="GR42" s="76">
        <v>1</v>
      </c>
      <c r="GS42" s="76">
        <v>1</v>
      </c>
      <c r="GT42" s="76">
        <v>0</v>
      </c>
      <c r="GU42" s="76">
        <v>1</v>
      </c>
      <c r="GV42" s="76">
        <v>1</v>
      </c>
      <c r="GW42" s="76">
        <v>1</v>
      </c>
      <c r="GX42" s="76">
        <v>1</v>
      </c>
      <c r="GY42" s="76">
        <v>1</v>
      </c>
      <c r="GZ42" s="76">
        <v>1</v>
      </c>
      <c r="HA42" s="76">
        <v>1</v>
      </c>
      <c r="HB42" s="76">
        <v>0</v>
      </c>
      <c r="HC42" s="76">
        <v>0</v>
      </c>
      <c r="HD42" s="76">
        <v>0</v>
      </c>
      <c r="HE42" s="76">
        <v>1</v>
      </c>
      <c r="HF42" s="77" t="s">
        <v>894</v>
      </c>
    </row>
    <row r="43" spans="1:214" ht="15.75" customHeight="1" x14ac:dyDescent="0.25">
      <c r="A43" s="31" t="s">
        <v>98</v>
      </c>
      <c r="C43" s="26">
        <v>10</v>
      </c>
      <c r="D43" s="26">
        <v>10</v>
      </c>
      <c r="H43" s="27"/>
      <c r="J43" s="86" t="s">
        <v>582</v>
      </c>
      <c r="K43" s="86"/>
      <c r="M43" s="26">
        <v>2</v>
      </c>
      <c r="N43" s="32">
        <f t="shared" si="12"/>
        <v>163</v>
      </c>
      <c r="O43" s="32">
        <f t="shared" si="13"/>
        <v>50</v>
      </c>
      <c r="P43" s="55">
        <f t="shared" si="14"/>
        <v>20</v>
      </c>
      <c r="Q43" s="66">
        <v>7</v>
      </c>
      <c r="R43" s="66">
        <v>1</v>
      </c>
      <c r="S43" s="66">
        <v>0</v>
      </c>
      <c r="T43" s="66">
        <v>11</v>
      </c>
      <c r="U43" s="66">
        <v>1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56">
        <f t="shared" si="15"/>
        <v>30</v>
      </c>
      <c r="AF43" s="67">
        <v>3</v>
      </c>
      <c r="AG43" s="67">
        <v>3</v>
      </c>
      <c r="AH43" s="67">
        <v>3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67">
        <v>0</v>
      </c>
      <c r="AP43" s="67">
        <v>4</v>
      </c>
      <c r="AQ43" s="67">
        <v>4</v>
      </c>
      <c r="AR43" s="67">
        <v>3</v>
      </c>
      <c r="AS43" s="67">
        <v>0</v>
      </c>
      <c r="AT43" s="67">
        <v>0</v>
      </c>
      <c r="AU43" s="67">
        <v>0</v>
      </c>
      <c r="AV43" s="67">
        <v>0</v>
      </c>
      <c r="AW43" s="67">
        <v>0</v>
      </c>
      <c r="AX43" s="67">
        <v>0</v>
      </c>
      <c r="AY43" s="67">
        <v>3</v>
      </c>
      <c r="AZ43" s="67">
        <v>3</v>
      </c>
      <c r="BA43" s="67">
        <v>4</v>
      </c>
      <c r="BB43" s="67">
        <v>0</v>
      </c>
      <c r="BC43" s="67">
        <v>0</v>
      </c>
      <c r="BD43" s="67">
        <v>0</v>
      </c>
      <c r="BE43" s="67">
        <v>0</v>
      </c>
      <c r="BF43" s="67">
        <v>0</v>
      </c>
      <c r="BG43" s="67">
        <v>0</v>
      </c>
      <c r="BH43" s="68">
        <v>42</v>
      </c>
      <c r="BI43" s="68">
        <v>42</v>
      </c>
      <c r="BJ43" s="78">
        <f t="shared" si="16"/>
        <v>113</v>
      </c>
      <c r="BK43" s="83">
        <f t="shared" si="17"/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>
        <v>0</v>
      </c>
      <c r="CC43" s="67">
        <v>0</v>
      </c>
      <c r="CD43" s="67">
        <v>0</v>
      </c>
      <c r="CE43" s="67">
        <v>0</v>
      </c>
      <c r="CF43" s="67">
        <v>0</v>
      </c>
      <c r="CG43" s="67">
        <v>0</v>
      </c>
      <c r="CH43" s="67">
        <v>0</v>
      </c>
      <c r="CI43" s="67">
        <v>0</v>
      </c>
      <c r="CJ43" s="67">
        <v>0</v>
      </c>
      <c r="CK43" s="67">
        <v>0</v>
      </c>
      <c r="CL43" s="67">
        <v>0</v>
      </c>
      <c r="CM43" s="67">
        <v>0</v>
      </c>
      <c r="CN43" s="67">
        <v>0</v>
      </c>
      <c r="CO43" s="67">
        <v>0</v>
      </c>
      <c r="CP43" s="67">
        <v>0</v>
      </c>
      <c r="CQ43" s="67">
        <v>0</v>
      </c>
      <c r="CR43" s="70" t="s">
        <v>897</v>
      </c>
      <c r="CS43" s="71">
        <f t="shared" si="9"/>
        <v>70</v>
      </c>
      <c r="CU43" s="73">
        <v>6</v>
      </c>
      <c r="CV43" s="73">
        <v>6</v>
      </c>
      <c r="CW43" s="73">
        <v>9</v>
      </c>
      <c r="CX43" s="73">
        <v>9</v>
      </c>
      <c r="CZ43" s="73">
        <v>2</v>
      </c>
      <c r="DA43" s="73">
        <v>2</v>
      </c>
      <c r="DB43" s="73">
        <v>4</v>
      </c>
      <c r="DC43" s="73">
        <v>9</v>
      </c>
      <c r="DD43" s="73">
        <v>10</v>
      </c>
      <c r="DE43" s="73">
        <v>5</v>
      </c>
      <c r="DF43" s="73">
        <v>3</v>
      </c>
      <c r="DG43" s="73">
        <v>3</v>
      </c>
      <c r="DH43" s="73">
        <v>2</v>
      </c>
      <c r="DJ43" s="73">
        <v>0</v>
      </c>
      <c r="DK43" s="73">
        <v>0</v>
      </c>
      <c r="DL43" s="73">
        <v>0</v>
      </c>
      <c r="DM43" s="73">
        <v>0</v>
      </c>
      <c r="DN43" s="73">
        <v>0</v>
      </c>
      <c r="DO43" s="73">
        <v>0</v>
      </c>
      <c r="DP43" s="73">
        <v>0</v>
      </c>
      <c r="DQ43" s="73">
        <v>0</v>
      </c>
      <c r="DR43" s="72" t="s">
        <v>892</v>
      </c>
      <c r="DS43" s="74">
        <f t="shared" si="10"/>
        <v>0</v>
      </c>
      <c r="DU43" s="37">
        <v>0</v>
      </c>
      <c r="DV43" s="37">
        <v>0</v>
      </c>
      <c r="DW43" s="37">
        <v>0</v>
      </c>
      <c r="DX43" s="37">
        <v>0</v>
      </c>
      <c r="DY43" s="37">
        <v>0</v>
      </c>
      <c r="DZ43" s="37">
        <v>0</v>
      </c>
      <c r="EA43" s="37">
        <v>0</v>
      </c>
      <c r="EB43" s="37">
        <v>0</v>
      </c>
      <c r="EC43" s="37">
        <v>0</v>
      </c>
      <c r="ED43" s="37">
        <v>0</v>
      </c>
      <c r="EE43" s="37">
        <v>0</v>
      </c>
      <c r="EG43" s="37">
        <v>0</v>
      </c>
      <c r="EH43" s="37">
        <v>0</v>
      </c>
      <c r="EI43" s="37">
        <v>0</v>
      </c>
      <c r="EJ43" s="37">
        <v>0</v>
      </c>
      <c r="EK43" s="37">
        <v>0</v>
      </c>
      <c r="EL43" s="37">
        <v>0</v>
      </c>
      <c r="EM43" s="37">
        <v>0</v>
      </c>
      <c r="EN43" s="37">
        <v>0</v>
      </c>
      <c r="EO43" s="37">
        <v>0</v>
      </c>
      <c r="EP43" s="37">
        <v>0</v>
      </c>
      <c r="EQ43" s="37">
        <v>0</v>
      </c>
      <c r="ER43" s="37">
        <v>0</v>
      </c>
      <c r="ES43" s="37" t="s">
        <v>896</v>
      </c>
      <c r="ET43" s="75">
        <f t="shared" si="11"/>
        <v>43</v>
      </c>
      <c r="EU43" s="76">
        <v>1</v>
      </c>
      <c r="EV43" s="76">
        <v>1</v>
      </c>
      <c r="EW43" s="76">
        <v>1</v>
      </c>
      <c r="EX43" s="76">
        <v>1</v>
      </c>
      <c r="EY43" s="76">
        <v>1</v>
      </c>
      <c r="EZ43" s="76">
        <v>1</v>
      </c>
      <c r="FA43" s="76">
        <v>1</v>
      </c>
      <c r="FB43" s="76">
        <v>1</v>
      </c>
      <c r="FC43" s="76">
        <v>1</v>
      </c>
      <c r="FD43" s="76">
        <v>1</v>
      </c>
      <c r="FE43" s="76">
        <v>1</v>
      </c>
      <c r="FF43" s="76">
        <v>1</v>
      </c>
      <c r="FG43" s="76">
        <v>1</v>
      </c>
      <c r="FH43" s="76">
        <v>1</v>
      </c>
      <c r="FI43" s="76">
        <v>1</v>
      </c>
      <c r="FJ43" s="76">
        <v>1</v>
      </c>
      <c r="FK43" s="76">
        <v>1</v>
      </c>
      <c r="FL43" s="76">
        <v>1</v>
      </c>
      <c r="FM43" s="76">
        <v>1</v>
      </c>
      <c r="FN43" s="76">
        <v>1</v>
      </c>
      <c r="FO43" s="76">
        <v>1</v>
      </c>
      <c r="FP43" s="76">
        <v>1</v>
      </c>
      <c r="FQ43" s="76">
        <v>1</v>
      </c>
      <c r="FR43" s="76">
        <v>1</v>
      </c>
      <c r="FS43" s="76">
        <v>0</v>
      </c>
      <c r="FT43" s="76">
        <v>0</v>
      </c>
      <c r="FU43" s="76">
        <v>0</v>
      </c>
      <c r="FV43" s="76">
        <v>0</v>
      </c>
      <c r="FW43" s="76">
        <v>0</v>
      </c>
      <c r="FX43" s="76">
        <v>0</v>
      </c>
      <c r="FY43" s="76">
        <v>0</v>
      </c>
      <c r="FZ43" s="76">
        <v>0</v>
      </c>
      <c r="GA43" s="76">
        <v>0</v>
      </c>
      <c r="GB43" s="76">
        <v>0</v>
      </c>
      <c r="GC43" s="76">
        <v>0</v>
      </c>
      <c r="GD43" s="76">
        <v>0</v>
      </c>
      <c r="GE43" s="76">
        <v>0</v>
      </c>
      <c r="GF43" s="76">
        <v>0</v>
      </c>
      <c r="GG43" s="76">
        <v>0</v>
      </c>
      <c r="GH43" s="76">
        <v>1</v>
      </c>
      <c r="GI43" s="76">
        <v>1</v>
      </c>
      <c r="GJ43" s="76">
        <v>1</v>
      </c>
      <c r="GK43" s="76">
        <v>0</v>
      </c>
      <c r="GL43" s="76">
        <v>1</v>
      </c>
      <c r="GM43" s="76">
        <v>1</v>
      </c>
      <c r="GN43" s="76">
        <v>1</v>
      </c>
      <c r="GO43" s="76">
        <v>1</v>
      </c>
      <c r="GP43" s="76">
        <v>0</v>
      </c>
      <c r="GQ43" s="76">
        <v>1</v>
      </c>
      <c r="GR43" s="76">
        <v>1</v>
      </c>
      <c r="GS43" s="76">
        <v>1</v>
      </c>
      <c r="GT43" s="76">
        <v>1</v>
      </c>
      <c r="GU43" s="76">
        <v>1</v>
      </c>
      <c r="GV43" s="76">
        <v>1</v>
      </c>
      <c r="GW43" s="76">
        <v>1</v>
      </c>
      <c r="GX43" s="76">
        <v>1</v>
      </c>
      <c r="GY43" s="76">
        <v>0</v>
      </c>
      <c r="GZ43" s="76">
        <v>0</v>
      </c>
      <c r="HA43" s="76">
        <v>1</v>
      </c>
      <c r="HB43" s="76">
        <v>1</v>
      </c>
      <c r="HC43" s="76">
        <v>1</v>
      </c>
      <c r="HD43" s="76">
        <v>1</v>
      </c>
      <c r="HE43" s="76">
        <v>0</v>
      </c>
      <c r="HF43" s="77" t="s">
        <v>894</v>
      </c>
    </row>
    <row r="44" spans="1:214" ht="15.75" customHeight="1" x14ac:dyDescent="0.25">
      <c r="A44" s="31" t="s">
        <v>274</v>
      </c>
      <c r="C44" s="26">
        <v>10</v>
      </c>
      <c r="D44" s="26">
        <v>10</v>
      </c>
      <c r="H44" s="27"/>
      <c r="J44" s="86" t="s">
        <v>565</v>
      </c>
      <c r="K44" s="86"/>
      <c r="M44" s="26">
        <v>2</v>
      </c>
      <c r="N44" s="32">
        <f t="shared" si="12"/>
        <v>163</v>
      </c>
      <c r="O44" s="32">
        <f t="shared" si="13"/>
        <v>71</v>
      </c>
      <c r="P44" s="55">
        <f t="shared" si="14"/>
        <v>30</v>
      </c>
      <c r="Q44" s="66">
        <v>7</v>
      </c>
      <c r="R44" s="66">
        <v>1</v>
      </c>
      <c r="S44" s="66">
        <v>10</v>
      </c>
      <c r="T44" s="66">
        <v>11</v>
      </c>
      <c r="U44" s="66">
        <v>1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56">
        <f t="shared" si="15"/>
        <v>41</v>
      </c>
      <c r="AF44" s="67">
        <v>3</v>
      </c>
      <c r="AG44" s="67">
        <v>3</v>
      </c>
      <c r="AH44" s="67">
        <v>3</v>
      </c>
      <c r="AI44" s="67">
        <v>3</v>
      </c>
      <c r="AJ44" s="67">
        <v>0</v>
      </c>
      <c r="AK44" s="67">
        <v>2</v>
      </c>
      <c r="AL44" s="67">
        <v>0</v>
      </c>
      <c r="AM44" s="67">
        <v>0</v>
      </c>
      <c r="AN44" s="67">
        <v>0</v>
      </c>
      <c r="AO44" s="67">
        <v>0</v>
      </c>
      <c r="AP44" s="67">
        <v>4</v>
      </c>
      <c r="AQ44" s="67">
        <v>4</v>
      </c>
      <c r="AR44" s="67">
        <v>3</v>
      </c>
      <c r="AS44" s="67">
        <v>0</v>
      </c>
      <c r="AT44" s="67">
        <v>3</v>
      </c>
      <c r="AU44" s="67">
        <v>0</v>
      </c>
      <c r="AV44" s="67">
        <v>0</v>
      </c>
      <c r="AW44" s="67">
        <v>0</v>
      </c>
      <c r="AX44" s="67">
        <v>0</v>
      </c>
      <c r="AY44" s="67">
        <v>3</v>
      </c>
      <c r="AZ44" s="67">
        <v>3</v>
      </c>
      <c r="BA44" s="67">
        <v>4</v>
      </c>
      <c r="BB44" s="67">
        <v>0</v>
      </c>
      <c r="BC44" s="67">
        <v>3</v>
      </c>
      <c r="BD44" s="67">
        <v>0</v>
      </c>
      <c r="BE44" s="67">
        <v>0</v>
      </c>
      <c r="BF44" s="67">
        <v>0</v>
      </c>
      <c r="BG44" s="67">
        <v>0</v>
      </c>
      <c r="BH44" s="68">
        <v>54</v>
      </c>
      <c r="BI44" s="68">
        <v>54</v>
      </c>
      <c r="BJ44" s="78">
        <f t="shared" si="16"/>
        <v>92</v>
      </c>
      <c r="BK44" s="83">
        <f t="shared" si="17"/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>
        <v>0</v>
      </c>
      <c r="CA44" s="67">
        <v>0</v>
      </c>
      <c r="CB44" s="67">
        <v>0</v>
      </c>
      <c r="CC44" s="67">
        <v>0</v>
      </c>
      <c r="CD44" s="67">
        <v>0</v>
      </c>
      <c r="CE44" s="67">
        <v>0</v>
      </c>
      <c r="CF44" s="67">
        <v>0</v>
      </c>
      <c r="CG44" s="67">
        <v>0</v>
      </c>
      <c r="CH44" s="67">
        <v>0</v>
      </c>
      <c r="CI44" s="67">
        <v>0</v>
      </c>
      <c r="CJ44" s="67">
        <v>0</v>
      </c>
      <c r="CK44" s="67">
        <v>0</v>
      </c>
      <c r="CL44" s="67">
        <v>0</v>
      </c>
      <c r="CM44" s="67">
        <v>0</v>
      </c>
      <c r="CN44" s="67">
        <v>0</v>
      </c>
      <c r="CO44" s="67">
        <v>0</v>
      </c>
      <c r="CP44" s="67">
        <v>0</v>
      </c>
      <c r="CQ44" s="67">
        <v>0</v>
      </c>
      <c r="CR44" s="70" t="s">
        <v>897</v>
      </c>
      <c r="CS44" s="71">
        <f t="shared" si="9"/>
        <v>0</v>
      </c>
      <c r="DR44" s="72" t="s">
        <v>892</v>
      </c>
      <c r="DS44" s="74">
        <f t="shared" si="10"/>
        <v>22</v>
      </c>
      <c r="DU44" s="37">
        <v>4</v>
      </c>
      <c r="DV44" s="37">
        <v>5</v>
      </c>
      <c r="DW44" s="37">
        <v>2</v>
      </c>
      <c r="DX44" s="37">
        <v>2</v>
      </c>
      <c r="DY44" s="37">
        <v>2</v>
      </c>
      <c r="DZ44" s="37">
        <v>1</v>
      </c>
      <c r="EA44" s="37">
        <v>1</v>
      </c>
      <c r="EB44" s="37">
        <v>0</v>
      </c>
      <c r="EC44" s="37">
        <v>0</v>
      </c>
      <c r="ED44" s="37">
        <v>1</v>
      </c>
      <c r="EE44" s="37">
        <v>1</v>
      </c>
      <c r="EG44" s="37">
        <v>1</v>
      </c>
      <c r="EH44" s="37">
        <v>0</v>
      </c>
      <c r="EI44" s="37">
        <v>1</v>
      </c>
      <c r="EJ44" s="37">
        <v>0</v>
      </c>
      <c r="EK44" s="37">
        <v>1</v>
      </c>
      <c r="EL44" s="37">
        <v>0</v>
      </c>
      <c r="EM44" s="37">
        <v>0</v>
      </c>
      <c r="EN44" s="37">
        <v>0</v>
      </c>
      <c r="EO44" s="37">
        <v>0</v>
      </c>
      <c r="EP44" s="37">
        <v>0</v>
      </c>
      <c r="EQ44" s="37">
        <v>0</v>
      </c>
      <c r="ER44" s="37">
        <v>0</v>
      </c>
      <c r="ES44" s="37" t="s">
        <v>898</v>
      </c>
      <c r="ET44" s="75">
        <f t="shared" si="11"/>
        <v>70</v>
      </c>
      <c r="EU44" s="76">
        <v>1</v>
      </c>
      <c r="EV44" s="76">
        <v>1</v>
      </c>
      <c r="EW44" s="76">
        <v>1</v>
      </c>
      <c r="EX44" s="76">
        <v>1</v>
      </c>
      <c r="EY44" s="76">
        <v>1</v>
      </c>
      <c r="EZ44" s="76">
        <v>1</v>
      </c>
      <c r="FA44" s="76">
        <v>1</v>
      </c>
      <c r="FB44" s="76">
        <v>1</v>
      </c>
      <c r="FC44" s="76">
        <v>1</v>
      </c>
      <c r="FD44" s="76">
        <v>1</v>
      </c>
      <c r="FE44" s="76">
        <v>1</v>
      </c>
      <c r="FF44" s="76">
        <v>1</v>
      </c>
      <c r="FG44" s="76">
        <v>1</v>
      </c>
      <c r="FH44" s="76">
        <v>1</v>
      </c>
      <c r="FI44" s="76">
        <v>1</v>
      </c>
      <c r="FJ44" s="76">
        <v>1</v>
      </c>
      <c r="FK44" s="76">
        <v>1</v>
      </c>
      <c r="FL44" s="76">
        <v>1</v>
      </c>
      <c r="FM44" s="76">
        <v>1</v>
      </c>
      <c r="FN44" s="76">
        <v>1</v>
      </c>
      <c r="FO44" s="76">
        <v>1</v>
      </c>
      <c r="FP44" s="76">
        <v>1</v>
      </c>
      <c r="FQ44" s="76">
        <v>1</v>
      </c>
      <c r="FR44" s="76">
        <v>1</v>
      </c>
      <c r="FS44" s="76">
        <v>1</v>
      </c>
      <c r="FT44" s="76">
        <v>1</v>
      </c>
      <c r="FU44" s="76">
        <v>1</v>
      </c>
      <c r="FV44" s="76">
        <v>1</v>
      </c>
      <c r="FW44" s="76">
        <v>1</v>
      </c>
      <c r="FX44" s="76">
        <v>1</v>
      </c>
      <c r="FY44" s="76">
        <v>1</v>
      </c>
      <c r="FZ44" s="76">
        <v>1</v>
      </c>
      <c r="GA44" s="76">
        <v>2</v>
      </c>
      <c r="GB44" s="76">
        <v>2</v>
      </c>
      <c r="GC44" s="76">
        <v>2</v>
      </c>
      <c r="GD44" s="76">
        <v>2</v>
      </c>
      <c r="GE44" s="76">
        <v>2</v>
      </c>
      <c r="GF44" s="76">
        <v>2</v>
      </c>
      <c r="GG44" s="76">
        <v>2</v>
      </c>
      <c r="GH44" s="76">
        <v>1</v>
      </c>
      <c r="GI44" s="76">
        <v>1</v>
      </c>
      <c r="GJ44" s="76">
        <v>1</v>
      </c>
      <c r="GK44" s="76">
        <v>1</v>
      </c>
      <c r="GL44" s="76">
        <v>1</v>
      </c>
      <c r="GM44" s="76">
        <v>1</v>
      </c>
      <c r="GN44" s="76">
        <v>1</v>
      </c>
      <c r="GO44" s="76">
        <v>1</v>
      </c>
      <c r="GP44" s="76">
        <v>1</v>
      </c>
      <c r="GQ44" s="76">
        <v>1</v>
      </c>
      <c r="GR44" s="76">
        <v>1</v>
      </c>
      <c r="GS44" s="76">
        <v>1</v>
      </c>
      <c r="GT44" s="76">
        <v>1</v>
      </c>
      <c r="GU44" s="76">
        <v>1</v>
      </c>
      <c r="GV44" s="76">
        <v>1</v>
      </c>
      <c r="GW44" s="76">
        <v>1</v>
      </c>
      <c r="GX44" s="76">
        <v>1</v>
      </c>
      <c r="GY44" s="76">
        <v>1</v>
      </c>
      <c r="GZ44" s="76">
        <v>1</v>
      </c>
      <c r="HA44" s="76">
        <v>1</v>
      </c>
      <c r="HB44" s="76">
        <v>1</v>
      </c>
      <c r="HC44" s="76">
        <v>1</v>
      </c>
      <c r="HD44" s="76">
        <v>1</v>
      </c>
      <c r="HE44" s="76">
        <v>1</v>
      </c>
      <c r="HF44" s="77" t="s">
        <v>894</v>
      </c>
    </row>
    <row r="45" spans="1:214" ht="15.75" customHeight="1" x14ac:dyDescent="0.25">
      <c r="A45" s="31" t="s">
        <v>99</v>
      </c>
      <c r="C45" s="26">
        <v>10</v>
      </c>
      <c r="D45" s="26">
        <v>10</v>
      </c>
      <c r="H45" s="27"/>
      <c r="J45" s="86" t="s">
        <v>570</v>
      </c>
      <c r="K45" s="86"/>
      <c r="M45" s="26">
        <v>3</v>
      </c>
      <c r="N45" s="32">
        <f t="shared" si="12"/>
        <v>146</v>
      </c>
      <c r="O45" s="32">
        <f t="shared" si="13"/>
        <v>62</v>
      </c>
      <c r="P45" s="55">
        <f t="shared" si="14"/>
        <v>21</v>
      </c>
      <c r="Q45" s="66">
        <v>0</v>
      </c>
      <c r="R45" s="66">
        <v>0</v>
      </c>
      <c r="S45" s="66">
        <v>10</v>
      </c>
      <c r="T45" s="66">
        <v>11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56">
        <f t="shared" si="15"/>
        <v>41</v>
      </c>
      <c r="AF45" s="67">
        <v>3</v>
      </c>
      <c r="AG45" s="67">
        <v>3</v>
      </c>
      <c r="AH45" s="67">
        <v>3</v>
      </c>
      <c r="AI45" s="67">
        <v>3</v>
      </c>
      <c r="AJ45" s="67">
        <v>0</v>
      </c>
      <c r="AK45" s="67">
        <v>2</v>
      </c>
      <c r="AL45" s="67">
        <v>0</v>
      </c>
      <c r="AM45" s="67">
        <v>0</v>
      </c>
      <c r="AN45" s="67">
        <v>0</v>
      </c>
      <c r="AO45" s="67">
        <v>0</v>
      </c>
      <c r="AP45" s="67">
        <v>4</v>
      </c>
      <c r="AQ45" s="67">
        <v>4</v>
      </c>
      <c r="AR45" s="67">
        <v>3</v>
      </c>
      <c r="AS45" s="67">
        <v>0</v>
      </c>
      <c r="AT45" s="67">
        <v>3</v>
      </c>
      <c r="AU45" s="67">
        <v>0</v>
      </c>
      <c r="AV45" s="67">
        <v>0</v>
      </c>
      <c r="AW45" s="67">
        <v>0</v>
      </c>
      <c r="AX45" s="67">
        <v>0</v>
      </c>
      <c r="AY45" s="67">
        <v>3</v>
      </c>
      <c r="AZ45" s="67">
        <v>3</v>
      </c>
      <c r="BA45" s="67">
        <v>4</v>
      </c>
      <c r="BB45" s="67">
        <v>0</v>
      </c>
      <c r="BC45" s="67">
        <v>3</v>
      </c>
      <c r="BD45" s="67">
        <v>0</v>
      </c>
      <c r="BE45" s="67">
        <v>0</v>
      </c>
      <c r="BF45" s="67">
        <v>0</v>
      </c>
      <c r="BG45" s="67">
        <v>0</v>
      </c>
      <c r="BH45" s="68">
        <v>29</v>
      </c>
      <c r="BI45" s="68">
        <v>29</v>
      </c>
      <c r="BJ45" s="78">
        <f t="shared" si="16"/>
        <v>84</v>
      </c>
      <c r="BK45" s="83">
        <f t="shared" si="17"/>
        <v>0</v>
      </c>
      <c r="CR45" s="70" t="s">
        <v>891</v>
      </c>
      <c r="CS45" s="71">
        <f t="shared" si="9"/>
        <v>0</v>
      </c>
      <c r="DR45" s="72" t="s">
        <v>892</v>
      </c>
      <c r="DS45" s="74">
        <f t="shared" si="10"/>
        <v>65</v>
      </c>
      <c r="DU45" s="37">
        <v>4</v>
      </c>
      <c r="DV45" s="37">
        <v>4</v>
      </c>
      <c r="DW45" s="37">
        <v>3</v>
      </c>
      <c r="DX45" s="37">
        <v>2</v>
      </c>
      <c r="DY45" s="37">
        <v>0</v>
      </c>
      <c r="DZ45" s="37">
        <v>2</v>
      </c>
      <c r="EA45" s="37">
        <v>3</v>
      </c>
      <c r="EB45" s="37">
        <v>4</v>
      </c>
      <c r="EC45" s="37">
        <v>3</v>
      </c>
      <c r="ED45" s="37">
        <v>2</v>
      </c>
      <c r="EE45" s="37">
        <v>4</v>
      </c>
      <c r="EG45" s="37">
        <v>3</v>
      </c>
      <c r="EH45" s="37">
        <v>2</v>
      </c>
      <c r="EI45" s="37">
        <v>1</v>
      </c>
      <c r="EJ45" s="37">
        <v>2</v>
      </c>
      <c r="EK45" s="37">
        <v>2</v>
      </c>
      <c r="EL45" s="37">
        <v>6</v>
      </c>
      <c r="EM45" s="37">
        <v>0</v>
      </c>
      <c r="EN45" s="37">
        <v>8</v>
      </c>
      <c r="EO45" s="37">
        <v>3</v>
      </c>
      <c r="EP45" s="37">
        <v>4</v>
      </c>
      <c r="EQ45" s="37">
        <v>3</v>
      </c>
      <c r="ER45" s="37">
        <v>0</v>
      </c>
      <c r="ES45" s="37" t="s">
        <v>896</v>
      </c>
      <c r="ET45" s="75">
        <f t="shared" si="11"/>
        <v>19</v>
      </c>
      <c r="EU45" s="76">
        <v>0</v>
      </c>
      <c r="EV45" s="76">
        <v>0</v>
      </c>
      <c r="EW45" s="76">
        <v>0</v>
      </c>
      <c r="EX45" s="76">
        <v>0</v>
      </c>
      <c r="EY45" s="76">
        <v>0</v>
      </c>
      <c r="EZ45" s="76">
        <v>0</v>
      </c>
      <c r="FA45" s="76">
        <v>0</v>
      </c>
      <c r="FB45" s="76">
        <v>0</v>
      </c>
      <c r="FC45" s="76">
        <v>0</v>
      </c>
      <c r="FD45" s="76">
        <v>0</v>
      </c>
      <c r="FE45" s="76">
        <v>0</v>
      </c>
      <c r="FF45" s="76">
        <v>0</v>
      </c>
      <c r="FG45" s="76">
        <v>0</v>
      </c>
      <c r="FH45" s="76">
        <v>0</v>
      </c>
      <c r="FI45" s="76">
        <v>0</v>
      </c>
      <c r="FJ45" s="76">
        <v>0</v>
      </c>
      <c r="FK45" s="76">
        <v>0</v>
      </c>
      <c r="FL45" s="76">
        <v>0</v>
      </c>
      <c r="FM45" s="76">
        <v>0</v>
      </c>
      <c r="FN45" s="76">
        <v>0</v>
      </c>
      <c r="FO45" s="76">
        <v>0</v>
      </c>
      <c r="FP45" s="76">
        <v>0</v>
      </c>
      <c r="FQ45" s="76">
        <v>0</v>
      </c>
      <c r="FR45" s="76">
        <v>0</v>
      </c>
      <c r="FS45" s="76">
        <v>0</v>
      </c>
      <c r="FT45" s="76">
        <v>0</v>
      </c>
      <c r="FU45" s="76">
        <v>0</v>
      </c>
      <c r="FV45" s="76">
        <v>0</v>
      </c>
      <c r="FW45" s="76">
        <v>0</v>
      </c>
      <c r="FX45" s="76">
        <v>0</v>
      </c>
      <c r="FY45" s="76">
        <v>0</v>
      </c>
      <c r="FZ45" s="76">
        <v>0</v>
      </c>
      <c r="GA45" s="76">
        <v>0</v>
      </c>
      <c r="GB45" s="76">
        <v>0</v>
      </c>
      <c r="GC45" s="76">
        <v>0</v>
      </c>
      <c r="GD45" s="76">
        <v>0</v>
      </c>
      <c r="GE45" s="76">
        <v>0</v>
      </c>
      <c r="GF45" s="76">
        <v>0</v>
      </c>
      <c r="GG45" s="76">
        <v>0</v>
      </c>
      <c r="GH45" s="76">
        <v>1</v>
      </c>
      <c r="GI45" s="76">
        <v>1</v>
      </c>
      <c r="GJ45" s="76">
        <v>1</v>
      </c>
      <c r="GK45" s="76">
        <v>0</v>
      </c>
      <c r="GL45" s="76">
        <v>1</v>
      </c>
      <c r="GM45" s="76">
        <v>1</v>
      </c>
      <c r="GN45" s="76">
        <v>1</v>
      </c>
      <c r="GO45" s="76">
        <v>1</v>
      </c>
      <c r="GP45" s="76">
        <v>0</v>
      </c>
      <c r="GQ45" s="76">
        <v>1</v>
      </c>
      <c r="GR45" s="76">
        <v>1</v>
      </c>
      <c r="GS45" s="76">
        <v>1</v>
      </c>
      <c r="GT45" s="76">
        <v>1</v>
      </c>
      <c r="GU45" s="76">
        <v>1</v>
      </c>
      <c r="GV45" s="76">
        <v>1</v>
      </c>
      <c r="GW45" s="76">
        <v>1</v>
      </c>
      <c r="GX45" s="76">
        <v>1</v>
      </c>
      <c r="GY45" s="76">
        <v>0</v>
      </c>
      <c r="GZ45" s="76">
        <v>0</v>
      </c>
      <c r="HA45" s="76">
        <v>1</v>
      </c>
      <c r="HB45" s="76">
        <v>1</v>
      </c>
      <c r="HC45" s="76">
        <v>1</v>
      </c>
      <c r="HD45" s="76">
        <v>1</v>
      </c>
      <c r="HE45" s="76">
        <v>0</v>
      </c>
      <c r="HF45" s="77" t="s">
        <v>894</v>
      </c>
    </row>
    <row r="46" spans="1:214" ht="15.75" customHeight="1" x14ac:dyDescent="0.25">
      <c r="A46" s="31" t="s">
        <v>366</v>
      </c>
      <c r="C46" s="26">
        <v>10</v>
      </c>
      <c r="D46" s="26">
        <v>10</v>
      </c>
      <c r="H46" s="27"/>
      <c r="J46" s="86" t="s">
        <v>557</v>
      </c>
      <c r="K46" s="86"/>
      <c r="M46" s="26">
        <v>3</v>
      </c>
      <c r="N46" s="32">
        <f t="shared" si="12"/>
        <v>133</v>
      </c>
      <c r="O46" s="32">
        <f t="shared" si="13"/>
        <v>102</v>
      </c>
      <c r="P46" s="55">
        <f t="shared" si="14"/>
        <v>69</v>
      </c>
      <c r="Q46" s="66">
        <v>7</v>
      </c>
      <c r="R46" s="66">
        <v>1</v>
      </c>
      <c r="S46" s="66">
        <v>10</v>
      </c>
      <c r="T46" s="66">
        <v>11</v>
      </c>
      <c r="U46" s="66">
        <v>1</v>
      </c>
      <c r="V46" s="66">
        <v>17</v>
      </c>
      <c r="W46" s="66">
        <v>3</v>
      </c>
      <c r="X46" s="66">
        <v>15</v>
      </c>
      <c r="Y46" s="66">
        <v>0</v>
      </c>
      <c r="Z46" s="66">
        <v>4</v>
      </c>
      <c r="AA46" s="66">
        <v>0</v>
      </c>
      <c r="AB46" s="66">
        <v>0</v>
      </c>
      <c r="AC46" s="66">
        <v>0</v>
      </c>
      <c r="AD46" s="66">
        <v>0</v>
      </c>
      <c r="AE46" s="56">
        <f t="shared" si="15"/>
        <v>33</v>
      </c>
      <c r="AF46" s="67">
        <v>3</v>
      </c>
      <c r="AG46" s="67">
        <v>3</v>
      </c>
      <c r="AH46" s="67">
        <v>3</v>
      </c>
      <c r="AI46" s="67">
        <v>3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4</v>
      </c>
      <c r="AQ46" s="67">
        <v>4</v>
      </c>
      <c r="AR46" s="67">
        <v>3</v>
      </c>
      <c r="AS46" s="67">
        <v>0</v>
      </c>
      <c r="AT46" s="67">
        <v>0</v>
      </c>
      <c r="AU46" s="67">
        <v>0</v>
      </c>
      <c r="AV46" s="67">
        <v>0</v>
      </c>
      <c r="AW46" s="67">
        <v>0</v>
      </c>
      <c r="AX46" s="67">
        <v>0</v>
      </c>
      <c r="AY46" s="67">
        <v>3</v>
      </c>
      <c r="AZ46" s="67">
        <v>3</v>
      </c>
      <c r="BA46" s="67">
        <v>4</v>
      </c>
      <c r="BB46" s="67">
        <v>0</v>
      </c>
      <c r="BC46" s="67">
        <v>0</v>
      </c>
      <c r="BD46" s="67">
        <v>0</v>
      </c>
      <c r="BE46" s="67">
        <v>0</v>
      </c>
      <c r="BF46" s="67">
        <v>0</v>
      </c>
      <c r="BG46" s="67">
        <v>0</v>
      </c>
      <c r="BH46" s="68">
        <v>60</v>
      </c>
      <c r="BI46" s="68">
        <v>60</v>
      </c>
      <c r="BJ46" s="78">
        <f t="shared" si="16"/>
        <v>31</v>
      </c>
      <c r="BK46" s="83">
        <f t="shared" si="17"/>
        <v>26</v>
      </c>
      <c r="BL46" s="67">
        <v>0</v>
      </c>
      <c r="BM46" s="67">
        <v>0</v>
      </c>
      <c r="BN46" s="67">
        <v>0</v>
      </c>
      <c r="BO46" s="67">
        <v>1</v>
      </c>
      <c r="BP46" s="67">
        <v>0</v>
      </c>
      <c r="BQ46" s="67">
        <v>0</v>
      </c>
      <c r="BR46" s="67">
        <v>1</v>
      </c>
      <c r="BS46" s="67">
        <v>1</v>
      </c>
      <c r="BT46" s="67">
        <v>0</v>
      </c>
      <c r="BU46" s="67">
        <v>1</v>
      </c>
      <c r="BV46" s="67">
        <v>2</v>
      </c>
      <c r="BW46" s="67">
        <v>2</v>
      </c>
      <c r="BX46" s="67">
        <v>2</v>
      </c>
      <c r="BY46" s="67">
        <v>1</v>
      </c>
      <c r="BZ46" s="67">
        <v>5</v>
      </c>
      <c r="CA46" s="67">
        <v>1</v>
      </c>
      <c r="CB46" s="67">
        <v>1</v>
      </c>
      <c r="CC46" s="67">
        <v>0</v>
      </c>
      <c r="CD46" s="67">
        <v>0</v>
      </c>
      <c r="CE46" s="67">
        <v>0</v>
      </c>
      <c r="CF46" s="67">
        <v>0</v>
      </c>
      <c r="CG46" s="67">
        <v>2</v>
      </c>
      <c r="CH46" s="67">
        <v>2</v>
      </c>
      <c r="CI46" s="67">
        <v>0</v>
      </c>
      <c r="CJ46" s="67">
        <v>0</v>
      </c>
      <c r="CK46" s="67">
        <v>2</v>
      </c>
      <c r="CL46" s="67">
        <v>0</v>
      </c>
      <c r="CM46" s="67">
        <v>2</v>
      </c>
      <c r="CN46" s="67">
        <v>0</v>
      </c>
      <c r="CO46" s="67">
        <v>0</v>
      </c>
      <c r="CP46" s="67">
        <v>0</v>
      </c>
      <c r="CQ46" s="67">
        <v>0</v>
      </c>
      <c r="CR46" s="70" t="s">
        <v>897</v>
      </c>
      <c r="CS46" s="71">
        <f t="shared" si="9"/>
        <v>0</v>
      </c>
      <c r="DR46" s="72" t="s">
        <v>892</v>
      </c>
      <c r="DS46" s="74">
        <f t="shared" si="10"/>
        <v>0</v>
      </c>
      <c r="DU46" s="37">
        <v>0</v>
      </c>
      <c r="DV46" s="37">
        <v>0</v>
      </c>
      <c r="DW46" s="37">
        <v>0</v>
      </c>
      <c r="DX46" s="37">
        <v>0</v>
      </c>
      <c r="DY46" s="37">
        <v>0</v>
      </c>
      <c r="DZ46" s="37">
        <v>0</v>
      </c>
      <c r="EA46" s="37">
        <v>0</v>
      </c>
      <c r="EB46" s="37">
        <v>0</v>
      </c>
      <c r="EC46" s="37">
        <v>0</v>
      </c>
      <c r="ED46" s="37">
        <v>0</v>
      </c>
      <c r="EE46" s="37">
        <v>0</v>
      </c>
      <c r="EG46" s="37">
        <v>0</v>
      </c>
      <c r="EH46" s="37">
        <v>0</v>
      </c>
      <c r="EI46" s="37">
        <v>0</v>
      </c>
      <c r="EJ46" s="37">
        <v>0</v>
      </c>
      <c r="EK46" s="37">
        <v>0</v>
      </c>
      <c r="EL46" s="37">
        <v>0</v>
      </c>
      <c r="EM46" s="37">
        <v>0</v>
      </c>
      <c r="EN46" s="37">
        <v>0</v>
      </c>
      <c r="EO46" s="37">
        <v>0</v>
      </c>
      <c r="EP46" s="37">
        <v>0</v>
      </c>
      <c r="EQ46" s="37">
        <v>0</v>
      </c>
      <c r="ER46" s="37">
        <v>0</v>
      </c>
      <c r="ES46" s="37" t="s">
        <v>898</v>
      </c>
      <c r="ET46" s="75">
        <f t="shared" si="11"/>
        <v>5</v>
      </c>
      <c r="EU46" s="76">
        <v>0</v>
      </c>
      <c r="EV46" s="76">
        <v>0</v>
      </c>
      <c r="EW46" s="76">
        <v>0</v>
      </c>
      <c r="EX46" s="76">
        <v>0</v>
      </c>
      <c r="EY46" s="76">
        <v>0</v>
      </c>
      <c r="EZ46" s="76">
        <v>0</v>
      </c>
      <c r="FA46" s="76">
        <v>0</v>
      </c>
      <c r="FB46" s="76">
        <v>0</v>
      </c>
      <c r="FC46" s="76">
        <v>0</v>
      </c>
      <c r="FD46" s="76">
        <v>0</v>
      </c>
      <c r="FE46" s="76">
        <v>0</v>
      </c>
      <c r="FF46" s="76">
        <v>0</v>
      </c>
      <c r="FG46" s="76">
        <v>0</v>
      </c>
      <c r="FH46" s="76">
        <v>0</v>
      </c>
      <c r="FI46" s="76">
        <v>0</v>
      </c>
      <c r="FJ46" s="76">
        <v>0</v>
      </c>
      <c r="FK46" s="76">
        <v>0</v>
      </c>
      <c r="FL46" s="76">
        <v>0</v>
      </c>
      <c r="FM46" s="76">
        <v>0</v>
      </c>
      <c r="FN46" s="76">
        <v>0</v>
      </c>
      <c r="FO46" s="76">
        <v>0</v>
      </c>
      <c r="FP46" s="76">
        <v>0</v>
      </c>
      <c r="FQ46" s="76">
        <v>0</v>
      </c>
      <c r="FR46" s="76">
        <v>0</v>
      </c>
      <c r="FS46" s="76">
        <v>1</v>
      </c>
      <c r="FT46" s="76">
        <v>1</v>
      </c>
      <c r="FU46" s="76">
        <v>1</v>
      </c>
      <c r="FV46" s="76">
        <v>1</v>
      </c>
      <c r="FW46" s="76">
        <v>1</v>
      </c>
      <c r="FX46" s="76">
        <v>0</v>
      </c>
      <c r="FY46" s="76">
        <v>0</v>
      </c>
      <c r="FZ46" s="76">
        <v>0</v>
      </c>
      <c r="GA46" s="76">
        <v>0</v>
      </c>
      <c r="GB46" s="76">
        <v>0</v>
      </c>
      <c r="GC46" s="76">
        <v>0</v>
      </c>
      <c r="GD46" s="76">
        <v>0</v>
      </c>
      <c r="GE46" s="76">
        <v>0</v>
      </c>
      <c r="GF46" s="76">
        <v>0</v>
      </c>
      <c r="GG46" s="76">
        <v>0</v>
      </c>
      <c r="GH46" s="76">
        <v>0</v>
      </c>
      <c r="GI46" s="76">
        <v>0</v>
      </c>
      <c r="GJ46" s="76">
        <v>0</v>
      </c>
      <c r="GK46" s="76">
        <v>0</v>
      </c>
      <c r="GL46" s="76">
        <v>0</v>
      </c>
      <c r="GM46" s="76">
        <v>0</v>
      </c>
      <c r="GN46" s="76">
        <v>0</v>
      </c>
      <c r="GO46" s="76">
        <v>0</v>
      </c>
      <c r="GP46" s="76">
        <v>0</v>
      </c>
      <c r="GQ46" s="76">
        <v>0</v>
      </c>
      <c r="GR46" s="76">
        <v>0</v>
      </c>
      <c r="GS46" s="76">
        <v>0</v>
      </c>
      <c r="GT46" s="76">
        <v>0</v>
      </c>
      <c r="GU46" s="76">
        <v>0</v>
      </c>
      <c r="GV46" s="76">
        <v>0</v>
      </c>
      <c r="GW46" s="76">
        <v>0</v>
      </c>
      <c r="GX46" s="76">
        <v>0</v>
      </c>
      <c r="GY46" s="76">
        <v>0</v>
      </c>
      <c r="GZ46" s="76">
        <v>0</v>
      </c>
      <c r="HA46" s="76">
        <v>0</v>
      </c>
      <c r="HB46" s="76">
        <v>0</v>
      </c>
      <c r="HC46" s="76">
        <v>0</v>
      </c>
      <c r="HD46" s="76">
        <v>0</v>
      </c>
      <c r="HE46" s="76">
        <v>0</v>
      </c>
      <c r="HF46" s="77" t="s">
        <v>894</v>
      </c>
    </row>
    <row r="47" spans="1:214" ht="15.75" customHeight="1" x14ac:dyDescent="0.25">
      <c r="A47" s="31" t="s">
        <v>31</v>
      </c>
      <c r="C47" s="26">
        <v>10</v>
      </c>
      <c r="D47" s="26">
        <v>10</v>
      </c>
      <c r="H47" s="27"/>
      <c r="J47" s="86" t="s">
        <v>563</v>
      </c>
      <c r="K47" s="86"/>
      <c r="M47" s="26">
        <v>3</v>
      </c>
      <c r="N47" s="32">
        <f t="shared" si="12"/>
        <v>130</v>
      </c>
      <c r="O47" s="32">
        <f t="shared" si="13"/>
        <v>78</v>
      </c>
      <c r="P47" s="55">
        <f t="shared" si="14"/>
        <v>45</v>
      </c>
      <c r="Q47" s="66">
        <v>7</v>
      </c>
      <c r="R47" s="66">
        <v>1</v>
      </c>
      <c r="S47" s="66">
        <v>0</v>
      </c>
      <c r="T47" s="66">
        <v>11</v>
      </c>
      <c r="U47" s="66">
        <v>1</v>
      </c>
      <c r="V47" s="66">
        <v>0</v>
      </c>
      <c r="W47" s="66">
        <v>0</v>
      </c>
      <c r="X47" s="66">
        <v>15</v>
      </c>
      <c r="Y47" s="66">
        <v>5</v>
      </c>
      <c r="Z47" s="66">
        <v>4</v>
      </c>
      <c r="AA47" s="66">
        <v>1</v>
      </c>
      <c r="AB47" s="66">
        <v>0</v>
      </c>
      <c r="AC47" s="66">
        <v>0</v>
      </c>
      <c r="AD47" s="66">
        <v>0</v>
      </c>
      <c r="AE47" s="56">
        <f t="shared" si="15"/>
        <v>33</v>
      </c>
      <c r="AF47" s="67">
        <v>3</v>
      </c>
      <c r="AG47" s="67">
        <v>3</v>
      </c>
      <c r="AH47" s="67">
        <v>3</v>
      </c>
      <c r="AI47" s="67">
        <v>3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4</v>
      </c>
      <c r="AQ47" s="67">
        <v>4</v>
      </c>
      <c r="AR47" s="67">
        <v>3</v>
      </c>
      <c r="AS47" s="67">
        <v>0</v>
      </c>
      <c r="AT47" s="67">
        <v>0</v>
      </c>
      <c r="AU47" s="67">
        <v>0</v>
      </c>
      <c r="AV47" s="67">
        <v>0</v>
      </c>
      <c r="AW47" s="67">
        <v>0</v>
      </c>
      <c r="AX47" s="67">
        <v>0</v>
      </c>
      <c r="AY47" s="67">
        <v>3</v>
      </c>
      <c r="AZ47" s="67">
        <v>3</v>
      </c>
      <c r="BA47" s="67">
        <v>4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8">
        <v>46</v>
      </c>
      <c r="BI47" s="68">
        <v>46</v>
      </c>
      <c r="BJ47" s="78">
        <f t="shared" si="16"/>
        <v>52</v>
      </c>
      <c r="BK47" s="83">
        <f t="shared" si="17"/>
        <v>7</v>
      </c>
      <c r="BL47" s="67">
        <v>0</v>
      </c>
      <c r="BM47" s="67">
        <v>0</v>
      </c>
      <c r="BN47" s="67">
        <v>0</v>
      </c>
      <c r="BO47" s="67">
        <v>1</v>
      </c>
      <c r="BP47" s="67">
        <v>1</v>
      </c>
      <c r="BQ47" s="67">
        <v>0</v>
      </c>
      <c r="BR47" s="67">
        <v>0</v>
      </c>
      <c r="BS47" s="67">
        <v>0</v>
      </c>
      <c r="BT47" s="67">
        <v>0</v>
      </c>
      <c r="BU47" s="67">
        <v>1</v>
      </c>
      <c r="BV47" s="67">
        <v>2</v>
      </c>
      <c r="BW47" s="67">
        <v>0</v>
      </c>
      <c r="BX47" s="67">
        <v>0</v>
      </c>
      <c r="BY47" s="67">
        <v>0</v>
      </c>
      <c r="BZ47" s="67">
        <v>0</v>
      </c>
      <c r="CA47" s="67">
        <v>1</v>
      </c>
      <c r="CB47" s="67">
        <v>1</v>
      </c>
      <c r="CC47" s="67">
        <v>0</v>
      </c>
      <c r="CD47" s="67">
        <v>0</v>
      </c>
      <c r="CE47" s="67">
        <v>0</v>
      </c>
      <c r="CF47" s="67">
        <v>0</v>
      </c>
      <c r="CG47" s="67">
        <v>0</v>
      </c>
      <c r="CH47" s="67">
        <v>0</v>
      </c>
      <c r="CI47" s="67">
        <v>0</v>
      </c>
      <c r="CJ47" s="67">
        <v>0</v>
      </c>
      <c r="CK47" s="67">
        <v>0</v>
      </c>
      <c r="CL47" s="67">
        <v>0</v>
      </c>
      <c r="CM47" s="67">
        <v>0</v>
      </c>
      <c r="CN47" s="67">
        <v>0</v>
      </c>
      <c r="CO47" s="67">
        <v>0</v>
      </c>
      <c r="CP47" s="67">
        <v>0</v>
      </c>
      <c r="CQ47" s="67">
        <v>0</v>
      </c>
      <c r="CR47" s="70" t="s">
        <v>897</v>
      </c>
      <c r="CS47" s="71">
        <f t="shared" si="9"/>
        <v>0</v>
      </c>
      <c r="DR47" s="72" t="s">
        <v>892</v>
      </c>
      <c r="DS47" s="74">
        <f t="shared" si="10"/>
        <v>45</v>
      </c>
      <c r="DU47" s="37">
        <v>4</v>
      </c>
      <c r="DV47" s="37">
        <v>4</v>
      </c>
      <c r="DW47" s="37">
        <v>3</v>
      </c>
      <c r="DX47" s="37">
        <v>2</v>
      </c>
      <c r="DY47" s="37">
        <v>2</v>
      </c>
      <c r="DZ47" s="37">
        <v>2</v>
      </c>
      <c r="EA47" s="37">
        <v>3</v>
      </c>
      <c r="EB47" s="37">
        <v>4</v>
      </c>
      <c r="EC47" s="37">
        <v>3</v>
      </c>
      <c r="ED47" s="37">
        <v>3</v>
      </c>
      <c r="EE47" s="37">
        <v>4</v>
      </c>
      <c r="EG47" s="37">
        <v>3</v>
      </c>
      <c r="EH47" s="37">
        <v>0</v>
      </c>
      <c r="EI47" s="37">
        <v>1</v>
      </c>
      <c r="EJ47" s="37">
        <v>2</v>
      </c>
      <c r="EK47" s="37">
        <v>2</v>
      </c>
      <c r="EL47" s="37">
        <v>0</v>
      </c>
      <c r="EM47" s="37">
        <v>0</v>
      </c>
      <c r="EN47" s="37">
        <v>0</v>
      </c>
      <c r="EO47" s="37">
        <v>3</v>
      </c>
      <c r="EP47" s="37">
        <v>0</v>
      </c>
      <c r="EQ47" s="37">
        <v>0</v>
      </c>
      <c r="ER47" s="37">
        <v>0</v>
      </c>
      <c r="ES47" s="37" t="s">
        <v>896</v>
      </c>
      <c r="ET47" s="75">
        <f t="shared" si="11"/>
        <v>0</v>
      </c>
      <c r="HF47" s="77" t="s">
        <v>894</v>
      </c>
    </row>
    <row r="48" spans="1:214" ht="15.75" customHeight="1" x14ac:dyDescent="0.25">
      <c r="A48" s="31" t="s">
        <v>323</v>
      </c>
      <c r="C48" s="26">
        <v>10</v>
      </c>
      <c r="D48" s="26">
        <v>10</v>
      </c>
      <c r="H48" s="27"/>
      <c r="J48" s="86" t="s">
        <v>573</v>
      </c>
      <c r="K48" s="86"/>
      <c r="M48" s="26">
        <v>3</v>
      </c>
      <c r="N48" s="32">
        <f t="shared" si="12"/>
        <v>114</v>
      </c>
      <c r="O48" s="32">
        <f t="shared" si="13"/>
        <v>60</v>
      </c>
      <c r="P48" s="55">
        <f t="shared" si="14"/>
        <v>19</v>
      </c>
      <c r="Q48" s="66">
        <v>7</v>
      </c>
      <c r="R48" s="66">
        <v>1</v>
      </c>
      <c r="S48" s="66">
        <v>0</v>
      </c>
      <c r="T48" s="66">
        <v>11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56">
        <f t="shared" si="15"/>
        <v>41</v>
      </c>
      <c r="AF48" s="67">
        <v>3</v>
      </c>
      <c r="AG48" s="67">
        <v>3</v>
      </c>
      <c r="AH48" s="67">
        <v>3</v>
      </c>
      <c r="AI48" s="67">
        <v>3</v>
      </c>
      <c r="AJ48" s="67">
        <v>0</v>
      </c>
      <c r="AK48" s="67">
        <v>2</v>
      </c>
      <c r="AL48" s="67">
        <v>0</v>
      </c>
      <c r="AM48" s="67">
        <v>0</v>
      </c>
      <c r="AN48" s="67">
        <v>0</v>
      </c>
      <c r="AO48" s="67">
        <v>0</v>
      </c>
      <c r="AP48" s="67">
        <v>4</v>
      </c>
      <c r="AQ48" s="67">
        <v>4</v>
      </c>
      <c r="AR48" s="67">
        <v>3</v>
      </c>
      <c r="AS48" s="67">
        <v>0</v>
      </c>
      <c r="AT48" s="67">
        <v>3</v>
      </c>
      <c r="AU48" s="67">
        <v>0</v>
      </c>
      <c r="AV48" s="67">
        <v>0</v>
      </c>
      <c r="AW48" s="67">
        <v>0</v>
      </c>
      <c r="AX48" s="67">
        <v>0</v>
      </c>
      <c r="AY48" s="67">
        <v>3</v>
      </c>
      <c r="AZ48" s="67">
        <v>3</v>
      </c>
      <c r="BA48" s="67">
        <v>4</v>
      </c>
      <c r="BB48" s="67">
        <v>0</v>
      </c>
      <c r="BC48" s="67">
        <v>3</v>
      </c>
      <c r="BD48" s="67">
        <v>0</v>
      </c>
      <c r="BE48" s="67">
        <v>0</v>
      </c>
      <c r="BF48" s="67">
        <v>0</v>
      </c>
      <c r="BG48" s="67">
        <v>0</v>
      </c>
      <c r="BH48" s="68">
        <v>72</v>
      </c>
      <c r="BI48" s="68">
        <v>72</v>
      </c>
      <c r="BJ48" s="78">
        <f t="shared" si="16"/>
        <v>54</v>
      </c>
      <c r="BK48" s="83">
        <f t="shared" si="17"/>
        <v>19</v>
      </c>
      <c r="BL48" s="67">
        <v>0</v>
      </c>
      <c r="BM48" s="67">
        <v>0</v>
      </c>
      <c r="BN48" s="67">
        <v>0</v>
      </c>
      <c r="BO48" s="67">
        <v>1</v>
      </c>
      <c r="BP48" s="67">
        <v>1</v>
      </c>
      <c r="BQ48" s="67">
        <v>1</v>
      </c>
      <c r="BR48" s="67">
        <v>0</v>
      </c>
      <c r="BS48" s="67">
        <v>0</v>
      </c>
      <c r="BT48" s="67">
        <v>0</v>
      </c>
      <c r="BU48" s="67">
        <v>1</v>
      </c>
      <c r="BV48" s="67">
        <v>2</v>
      </c>
      <c r="BW48" s="67">
        <v>2</v>
      </c>
      <c r="BX48" s="67">
        <v>0</v>
      </c>
      <c r="BY48" s="67">
        <v>0</v>
      </c>
      <c r="BZ48" s="67">
        <v>0</v>
      </c>
      <c r="CA48" s="67">
        <v>0</v>
      </c>
      <c r="CB48" s="67">
        <v>1</v>
      </c>
      <c r="CC48" s="67">
        <v>0</v>
      </c>
      <c r="CD48" s="67">
        <v>0</v>
      </c>
      <c r="CE48" s="67">
        <v>0</v>
      </c>
      <c r="CF48" s="67">
        <v>0</v>
      </c>
      <c r="CG48" s="67">
        <v>5</v>
      </c>
      <c r="CH48" s="67">
        <v>0</v>
      </c>
      <c r="CI48" s="67">
        <v>5</v>
      </c>
      <c r="CJ48" s="67">
        <v>0</v>
      </c>
      <c r="CK48" s="67">
        <v>0</v>
      </c>
      <c r="CL48" s="67">
        <v>0</v>
      </c>
      <c r="CM48" s="67">
        <v>0</v>
      </c>
      <c r="CN48" s="67">
        <v>0</v>
      </c>
      <c r="CO48" s="67">
        <v>0</v>
      </c>
      <c r="CP48" s="67">
        <v>0</v>
      </c>
      <c r="CQ48" s="67">
        <v>0</v>
      </c>
      <c r="CR48" s="70" t="s">
        <v>897</v>
      </c>
      <c r="CS48" s="71">
        <f t="shared" si="9"/>
        <v>21</v>
      </c>
      <c r="CU48" s="73">
        <v>6</v>
      </c>
      <c r="CV48" s="73">
        <v>6</v>
      </c>
      <c r="CW48" s="73">
        <v>9</v>
      </c>
      <c r="CX48" s="73">
        <v>0</v>
      </c>
      <c r="DR48" s="72" t="s">
        <v>899</v>
      </c>
      <c r="DS48" s="74">
        <f t="shared" si="10"/>
        <v>0</v>
      </c>
      <c r="DU48" s="37">
        <v>0</v>
      </c>
      <c r="DV48" s="37">
        <v>0</v>
      </c>
      <c r="DW48" s="37">
        <v>0</v>
      </c>
      <c r="DX48" s="37">
        <v>0</v>
      </c>
      <c r="DY48" s="37">
        <v>0</v>
      </c>
      <c r="DZ48" s="37">
        <v>0</v>
      </c>
      <c r="EA48" s="37">
        <v>0</v>
      </c>
      <c r="EB48" s="37">
        <v>0</v>
      </c>
      <c r="EC48" s="37">
        <v>0</v>
      </c>
      <c r="ED48" s="37">
        <v>0</v>
      </c>
      <c r="EE48" s="37">
        <v>0</v>
      </c>
      <c r="EG48" s="37">
        <v>0</v>
      </c>
      <c r="EH48" s="37">
        <v>0</v>
      </c>
      <c r="EI48" s="37">
        <v>0</v>
      </c>
      <c r="EJ48" s="37">
        <v>0</v>
      </c>
      <c r="EK48" s="37">
        <v>0</v>
      </c>
      <c r="EL48" s="37">
        <v>0</v>
      </c>
      <c r="EM48" s="37">
        <v>0</v>
      </c>
      <c r="EN48" s="37">
        <v>0</v>
      </c>
      <c r="EO48" s="37">
        <v>0</v>
      </c>
      <c r="EP48" s="37">
        <v>0</v>
      </c>
      <c r="EQ48" s="37">
        <v>0</v>
      </c>
      <c r="ER48" s="37">
        <v>0</v>
      </c>
      <c r="ES48" s="37" t="s">
        <v>898</v>
      </c>
      <c r="ET48" s="75">
        <f t="shared" si="11"/>
        <v>14</v>
      </c>
      <c r="EU48" s="76">
        <v>0</v>
      </c>
      <c r="EV48" s="76">
        <v>0</v>
      </c>
      <c r="EW48" s="76">
        <v>0</v>
      </c>
      <c r="EX48" s="76">
        <v>0</v>
      </c>
      <c r="EY48" s="76">
        <v>0</v>
      </c>
      <c r="EZ48" s="76">
        <v>0</v>
      </c>
      <c r="FA48" s="76">
        <v>1</v>
      </c>
      <c r="FB48" s="76">
        <v>0</v>
      </c>
      <c r="FC48" s="76">
        <v>1</v>
      </c>
      <c r="FD48" s="76">
        <v>1</v>
      </c>
      <c r="FE48" s="76">
        <v>1</v>
      </c>
      <c r="FF48" s="76">
        <v>1</v>
      </c>
      <c r="FG48" s="76">
        <v>1</v>
      </c>
      <c r="FH48" s="76">
        <v>1</v>
      </c>
      <c r="FI48" s="76">
        <v>1</v>
      </c>
      <c r="FJ48" s="76">
        <v>1</v>
      </c>
      <c r="FK48" s="76">
        <v>0</v>
      </c>
      <c r="FL48" s="76">
        <v>0</v>
      </c>
      <c r="FM48" s="76">
        <v>0</v>
      </c>
      <c r="FN48" s="76">
        <v>0</v>
      </c>
      <c r="FO48" s="76">
        <v>0</v>
      </c>
      <c r="FP48" s="76">
        <v>0</v>
      </c>
      <c r="FQ48" s="76">
        <v>0</v>
      </c>
      <c r="FR48" s="76">
        <v>0</v>
      </c>
      <c r="FS48" s="76">
        <v>0</v>
      </c>
      <c r="FT48" s="76">
        <v>0</v>
      </c>
      <c r="FU48" s="76">
        <v>0</v>
      </c>
      <c r="FV48" s="76">
        <v>0</v>
      </c>
      <c r="FW48" s="76">
        <v>0</v>
      </c>
      <c r="FX48" s="76">
        <v>0</v>
      </c>
      <c r="FY48" s="76">
        <v>0</v>
      </c>
      <c r="FZ48" s="76">
        <v>0</v>
      </c>
      <c r="GA48" s="76">
        <v>0</v>
      </c>
      <c r="GB48" s="76">
        <v>0</v>
      </c>
      <c r="GC48" s="76">
        <v>0</v>
      </c>
      <c r="GD48" s="76">
        <v>0</v>
      </c>
      <c r="GE48" s="76">
        <v>0</v>
      </c>
      <c r="GF48" s="76">
        <v>0</v>
      </c>
      <c r="GG48" s="76">
        <v>0</v>
      </c>
      <c r="GH48" s="76">
        <v>0</v>
      </c>
      <c r="GI48" s="76">
        <v>0</v>
      </c>
      <c r="GJ48" s="76">
        <v>0</v>
      </c>
      <c r="GK48" s="76">
        <v>0</v>
      </c>
      <c r="GL48" s="76">
        <v>0</v>
      </c>
      <c r="GM48" s="76">
        <v>0</v>
      </c>
      <c r="GN48" s="76">
        <v>1</v>
      </c>
      <c r="GO48" s="76">
        <v>0</v>
      </c>
      <c r="GP48" s="76">
        <v>0</v>
      </c>
      <c r="GQ48" s="76">
        <v>1</v>
      </c>
      <c r="GR48" s="76">
        <v>0</v>
      </c>
      <c r="GS48" s="76">
        <v>0</v>
      </c>
      <c r="GT48" s="76">
        <v>0</v>
      </c>
      <c r="GU48" s="76">
        <v>1</v>
      </c>
      <c r="GV48" s="76">
        <v>1</v>
      </c>
      <c r="GW48" s="76">
        <v>1</v>
      </c>
      <c r="GX48" s="76">
        <v>0</v>
      </c>
      <c r="GY48" s="76">
        <v>0</v>
      </c>
      <c r="GZ48" s="76">
        <v>0</v>
      </c>
      <c r="HA48" s="76">
        <v>0</v>
      </c>
      <c r="HB48" s="76">
        <v>0</v>
      </c>
      <c r="HC48" s="76">
        <v>0</v>
      </c>
      <c r="HD48" s="76">
        <v>0</v>
      </c>
      <c r="HE48" s="76">
        <v>0</v>
      </c>
      <c r="HF48" s="77" t="s">
        <v>894</v>
      </c>
    </row>
    <row r="49" spans="1:214" ht="15.75" customHeight="1" x14ac:dyDescent="0.25">
      <c r="A49" s="31" t="s">
        <v>55</v>
      </c>
      <c r="C49" s="26">
        <v>10</v>
      </c>
      <c r="D49" s="26">
        <v>10</v>
      </c>
      <c r="H49" s="27"/>
      <c r="J49" s="86" t="s">
        <v>577</v>
      </c>
      <c r="K49" s="86"/>
      <c r="M49" s="26">
        <v>3</v>
      </c>
      <c r="N49" s="32">
        <f t="shared" si="12"/>
        <v>107</v>
      </c>
      <c r="O49" s="32">
        <f t="shared" si="13"/>
        <v>53</v>
      </c>
      <c r="P49" s="55">
        <f t="shared" si="14"/>
        <v>12</v>
      </c>
      <c r="Q49" s="66">
        <v>0</v>
      </c>
      <c r="R49" s="66">
        <v>0</v>
      </c>
      <c r="S49" s="66">
        <v>0</v>
      </c>
      <c r="T49" s="66">
        <v>11</v>
      </c>
      <c r="U49" s="66">
        <v>1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56">
        <f t="shared" si="15"/>
        <v>41</v>
      </c>
      <c r="AF49" s="67">
        <v>3</v>
      </c>
      <c r="AG49" s="67">
        <v>3</v>
      </c>
      <c r="AH49" s="67">
        <v>3</v>
      </c>
      <c r="AI49" s="67">
        <v>3</v>
      </c>
      <c r="AJ49" s="67">
        <v>0</v>
      </c>
      <c r="AK49" s="67">
        <v>2</v>
      </c>
      <c r="AL49" s="67">
        <v>0</v>
      </c>
      <c r="AM49" s="67">
        <v>0</v>
      </c>
      <c r="AN49" s="67">
        <v>0</v>
      </c>
      <c r="AO49" s="67">
        <v>0</v>
      </c>
      <c r="AP49" s="67">
        <v>4</v>
      </c>
      <c r="AQ49" s="67">
        <v>4</v>
      </c>
      <c r="AR49" s="67">
        <v>3</v>
      </c>
      <c r="AS49" s="67">
        <v>0</v>
      </c>
      <c r="AT49" s="67">
        <v>3</v>
      </c>
      <c r="AU49" s="67">
        <v>0</v>
      </c>
      <c r="AV49" s="67">
        <v>0</v>
      </c>
      <c r="AW49" s="67">
        <v>0</v>
      </c>
      <c r="AX49" s="67">
        <v>0</v>
      </c>
      <c r="AY49" s="67">
        <v>3</v>
      </c>
      <c r="AZ49" s="67">
        <v>3</v>
      </c>
      <c r="BA49" s="67">
        <v>4</v>
      </c>
      <c r="BB49" s="67">
        <v>0</v>
      </c>
      <c r="BC49" s="67">
        <v>3</v>
      </c>
      <c r="BD49" s="67">
        <v>0</v>
      </c>
      <c r="BE49" s="67">
        <v>0</v>
      </c>
      <c r="BF49" s="67">
        <v>0</v>
      </c>
      <c r="BG49" s="67">
        <v>0</v>
      </c>
      <c r="BH49" s="68">
        <v>55</v>
      </c>
      <c r="BI49" s="68">
        <v>55</v>
      </c>
      <c r="BJ49" s="78">
        <f t="shared" si="16"/>
        <v>54</v>
      </c>
      <c r="BK49" s="83">
        <f t="shared" si="17"/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>
        <v>0</v>
      </c>
      <c r="CA49" s="67">
        <v>0</v>
      </c>
      <c r="CB49" s="67">
        <v>0</v>
      </c>
      <c r="CC49" s="67">
        <v>0</v>
      </c>
      <c r="CD49" s="67">
        <v>0</v>
      </c>
      <c r="CE49" s="67">
        <v>0</v>
      </c>
      <c r="CF49" s="67">
        <v>0</v>
      </c>
      <c r="CG49" s="67">
        <v>0</v>
      </c>
      <c r="CH49" s="67">
        <v>0</v>
      </c>
      <c r="CI49" s="67">
        <v>0</v>
      </c>
      <c r="CJ49" s="67">
        <v>0</v>
      </c>
      <c r="CK49" s="67">
        <v>0</v>
      </c>
      <c r="CL49" s="67">
        <v>0</v>
      </c>
      <c r="CM49" s="67">
        <v>0</v>
      </c>
      <c r="CN49" s="67">
        <v>0</v>
      </c>
      <c r="CO49" s="67">
        <v>0</v>
      </c>
      <c r="CP49" s="67">
        <v>0</v>
      </c>
      <c r="CQ49" s="67">
        <v>0</v>
      </c>
      <c r="CR49" s="70" t="s">
        <v>897</v>
      </c>
      <c r="CS49" s="71">
        <f t="shared" si="9"/>
        <v>0</v>
      </c>
      <c r="DR49" s="72" t="s">
        <v>892</v>
      </c>
      <c r="DS49" s="74">
        <f t="shared" si="10"/>
        <v>54</v>
      </c>
      <c r="DU49" s="37">
        <v>5</v>
      </c>
      <c r="DV49" s="37">
        <v>5</v>
      </c>
      <c r="DW49" s="37">
        <v>2</v>
      </c>
      <c r="DX49" s="37">
        <v>2</v>
      </c>
      <c r="DY49" s="37">
        <v>2</v>
      </c>
      <c r="DZ49" s="37">
        <v>2</v>
      </c>
      <c r="EA49" s="37">
        <v>3</v>
      </c>
      <c r="EB49" s="37">
        <v>6</v>
      </c>
      <c r="EC49" s="37">
        <v>0</v>
      </c>
      <c r="ED49" s="37">
        <v>4</v>
      </c>
      <c r="EE49" s="37">
        <v>4</v>
      </c>
      <c r="EG49" s="37">
        <v>2</v>
      </c>
      <c r="EH49" s="37">
        <v>2</v>
      </c>
      <c r="EI49" s="37">
        <v>1</v>
      </c>
      <c r="EJ49" s="37">
        <v>2</v>
      </c>
      <c r="EK49" s="37">
        <v>2</v>
      </c>
      <c r="EL49" s="37">
        <v>0</v>
      </c>
      <c r="EM49" s="37">
        <v>4</v>
      </c>
      <c r="EN49" s="37">
        <v>6</v>
      </c>
      <c r="EO49" s="37">
        <v>0</v>
      </c>
      <c r="EP49" s="37">
        <v>0</v>
      </c>
      <c r="EQ49" s="37">
        <v>0</v>
      </c>
      <c r="ER49" s="37">
        <v>0</v>
      </c>
      <c r="ES49" s="37" t="s">
        <v>898</v>
      </c>
      <c r="ET49" s="75">
        <f t="shared" si="11"/>
        <v>0</v>
      </c>
      <c r="HF49" s="77" t="s">
        <v>894</v>
      </c>
    </row>
    <row r="50" spans="1:214" ht="15.75" customHeight="1" x14ac:dyDescent="0.25">
      <c r="A50" s="31" t="s">
        <v>309</v>
      </c>
      <c r="C50" s="26">
        <v>10</v>
      </c>
      <c r="D50" s="26">
        <v>10</v>
      </c>
      <c r="H50" s="27"/>
      <c r="J50" s="86" t="s">
        <v>588</v>
      </c>
      <c r="K50" s="86"/>
      <c r="M50" s="26">
        <v>3</v>
      </c>
      <c r="N50" s="32">
        <f t="shared" si="12"/>
        <v>106</v>
      </c>
      <c r="O50" s="32">
        <f t="shared" si="13"/>
        <v>43</v>
      </c>
      <c r="P50" s="55">
        <f t="shared" si="14"/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56">
        <f t="shared" si="15"/>
        <v>43</v>
      </c>
      <c r="AF50" s="67">
        <v>3</v>
      </c>
      <c r="AG50" s="67">
        <v>3</v>
      </c>
      <c r="AH50" s="67">
        <v>3</v>
      </c>
      <c r="AI50" s="67">
        <v>3</v>
      </c>
      <c r="AJ50" s="67">
        <v>0</v>
      </c>
      <c r="AK50" s="67">
        <v>2</v>
      </c>
      <c r="AL50" s="67">
        <v>0</v>
      </c>
      <c r="AM50" s="67">
        <v>2</v>
      </c>
      <c r="AN50" s="67">
        <v>0</v>
      </c>
      <c r="AO50" s="67">
        <v>0</v>
      </c>
      <c r="AP50" s="67">
        <v>4</v>
      </c>
      <c r="AQ50" s="67">
        <v>4</v>
      </c>
      <c r="AR50" s="67">
        <v>3</v>
      </c>
      <c r="AS50" s="67">
        <v>0</v>
      </c>
      <c r="AT50" s="67">
        <v>3</v>
      </c>
      <c r="AU50" s="67">
        <v>0</v>
      </c>
      <c r="AV50" s="67">
        <v>0</v>
      </c>
      <c r="AW50" s="67">
        <v>0</v>
      </c>
      <c r="AX50" s="67">
        <v>0</v>
      </c>
      <c r="AY50" s="67">
        <v>3</v>
      </c>
      <c r="AZ50" s="67">
        <v>3</v>
      </c>
      <c r="BA50" s="67">
        <v>4</v>
      </c>
      <c r="BB50" s="67">
        <v>0</v>
      </c>
      <c r="BC50" s="67">
        <v>3</v>
      </c>
      <c r="BD50" s="67">
        <v>0</v>
      </c>
      <c r="BE50" s="67">
        <v>0</v>
      </c>
      <c r="BF50" s="67">
        <v>0</v>
      </c>
      <c r="BG50" s="67">
        <v>0</v>
      </c>
      <c r="BH50" s="68">
        <v>19</v>
      </c>
      <c r="BI50" s="68">
        <v>19</v>
      </c>
      <c r="BJ50" s="78">
        <f t="shared" si="16"/>
        <v>63</v>
      </c>
      <c r="BK50" s="83">
        <f t="shared" si="17"/>
        <v>0</v>
      </c>
      <c r="CR50" s="70" t="s">
        <v>891</v>
      </c>
      <c r="CS50" s="71">
        <f t="shared" si="9"/>
        <v>0</v>
      </c>
      <c r="CU50" s="73">
        <v>0</v>
      </c>
      <c r="CV50" s="73">
        <v>0</v>
      </c>
      <c r="CW50" s="73">
        <v>0</v>
      </c>
      <c r="CX50" s="73">
        <v>0</v>
      </c>
      <c r="CZ50" s="73">
        <v>0</v>
      </c>
      <c r="DA50" s="73">
        <v>0</v>
      </c>
      <c r="DB50" s="73">
        <v>0</v>
      </c>
      <c r="DC50" s="73">
        <v>0</v>
      </c>
      <c r="DD50" s="73">
        <v>0</v>
      </c>
      <c r="DE50" s="73">
        <v>0</v>
      </c>
      <c r="DF50" s="73">
        <v>0</v>
      </c>
      <c r="DG50" s="73">
        <v>0</v>
      </c>
      <c r="DH50" s="73">
        <v>0</v>
      </c>
      <c r="DJ50" s="73">
        <v>0</v>
      </c>
      <c r="DK50" s="73">
        <v>0</v>
      </c>
      <c r="DL50" s="73">
        <v>0</v>
      </c>
      <c r="DM50" s="73">
        <v>0</v>
      </c>
      <c r="DN50" s="73">
        <v>0</v>
      </c>
      <c r="DO50" s="73">
        <v>0</v>
      </c>
      <c r="DP50" s="73">
        <v>0</v>
      </c>
      <c r="DQ50" s="73">
        <v>0</v>
      </c>
      <c r="DR50" s="72" t="s">
        <v>892</v>
      </c>
      <c r="DS50" s="74">
        <f t="shared" si="10"/>
        <v>41</v>
      </c>
      <c r="DU50" s="37">
        <v>5</v>
      </c>
      <c r="DV50" s="37">
        <v>5</v>
      </c>
      <c r="DW50" s="37">
        <v>3</v>
      </c>
      <c r="DX50" s="37">
        <v>2</v>
      </c>
      <c r="DZ50" s="37">
        <v>2</v>
      </c>
      <c r="EA50" s="37">
        <v>3</v>
      </c>
      <c r="EB50" s="37">
        <v>6</v>
      </c>
      <c r="EC50" s="37" t="s">
        <v>895</v>
      </c>
      <c r="ED50" s="37">
        <v>4</v>
      </c>
      <c r="EE50" s="37">
        <v>5</v>
      </c>
      <c r="EG50" s="37">
        <v>3</v>
      </c>
      <c r="EI50" s="37">
        <v>1</v>
      </c>
      <c r="EL50" s="37">
        <v>2</v>
      </c>
      <c r="ES50" s="37" t="s">
        <v>893</v>
      </c>
      <c r="ET50" s="75">
        <f t="shared" si="11"/>
        <v>22</v>
      </c>
      <c r="EU50" s="76">
        <v>0</v>
      </c>
      <c r="EV50" s="76">
        <v>0</v>
      </c>
      <c r="EW50" s="76">
        <v>0</v>
      </c>
      <c r="EX50" s="76">
        <v>0</v>
      </c>
      <c r="EY50" s="76">
        <v>0</v>
      </c>
      <c r="EZ50" s="76">
        <v>0</v>
      </c>
      <c r="FA50" s="76">
        <v>0</v>
      </c>
      <c r="FB50" s="76">
        <v>0</v>
      </c>
      <c r="FC50" s="76">
        <v>0</v>
      </c>
      <c r="FD50" s="76">
        <v>0</v>
      </c>
      <c r="FE50" s="76">
        <v>0</v>
      </c>
      <c r="FF50" s="76">
        <v>0</v>
      </c>
      <c r="FG50" s="76">
        <v>0</v>
      </c>
      <c r="FH50" s="76">
        <v>0</v>
      </c>
      <c r="FI50" s="76">
        <v>0</v>
      </c>
      <c r="FJ50" s="76">
        <v>0</v>
      </c>
      <c r="FK50" s="76">
        <v>1</v>
      </c>
      <c r="FL50" s="76">
        <v>1</v>
      </c>
      <c r="FM50" s="76">
        <v>1</v>
      </c>
      <c r="FN50" s="76">
        <v>0</v>
      </c>
      <c r="FO50" s="76">
        <v>0</v>
      </c>
      <c r="FP50" s="76">
        <v>0</v>
      </c>
      <c r="FQ50" s="76">
        <v>0</v>
      </c>
      <c r="FR50" s="76">
        <v>0</v>
      </c>
      <c r="FS50" s="76">
        <v>0</v>
      </c>
      <c r="FT50" s="76">
        <v>0</v>
      </c>
      <c r="FU50" s="76">
        <v>0</v>
      </c>
      <c r="FV50" s="76">
        <v>0</v>
      </c>
      <c r="FW50" s="76">
        <v>0</v>
      </c>
      <c r="FX50" s="76">
        <v>0</v>
      </c>
      <c r="FY50" s="76">
        <v>0</v>
      </c>
      <c r="FZ50" s="76">
        <v>0</v>
      </c>
      <c r="GA50" s="76">
        <v>0</v>
      </c>
      <c r="GB50" s="76">
        <v>0</v>
      </c>
      <c r="GC50" s="76">
        <v>0</v>
      </c>
      <c r="GD50" s="76">
        <v>0</v>
      </c>
      <c r="GE50" s="76">
        <v>0</v>
      </c>
      <c r="GF50" s="76">
        <v>0</v>
      </c>
      <c r="GG50" s="76">
        <v>0</v>
      </c>
      <c r="GH50" s="76">
        <v>1</v>
      </c>
      <c r="GI50" s="76">
        <v>1</v>
      </c>
      <c r="GJ50" s="76">
        <v>1</v>
      </c>
      <c r="GK50" s="76">
        <v>0</v>
      </c>
      <c r="GL50" s="76">
        <v>1</v>
      </c>
      <c r="GM50" s="76">
        <v>1</v>
      </c>
      <c r="GN50" s="76">
        <v>1</v>
      </c>
      <c r="GO50" s="76">
        <v>1</v>
      </c>
      <c r="GP50" s="76">
        <v>0</v>
      </c>
      <c r="GQ50" s="76">
        <v>1</v>
      </c>
      <c r="GR50" s="76">
        <v>1</v>
      </c>
      <c r="GS50" s="76">
        <v>1</v>
      </c>
      <c r="GT50" s="76">
        <v>1</v>
      </c>
      <c r="GU50" s="76">
        <v>1</v>
      </c>
      <c r="GV50" s="76">
        <v>1</v>
      </c>
      <c r="GW50" s="76">
        <v>1</v>
      </c>
      <c r="GX50" s="76">
        <v>1</v>
      </c>
      <c r="GY50" s="76">
        <v>0</v>
      </c>
      <c r="GZ50" s="76">
        <v>0</v>
      </c>
      <c r="HA50" s="76">
        <v>1</v>
      </c>
      <c r="HB50" s="76">
        <v>1</v>
      </c>
      <c r="HC50" s="76">
        <v>1</v>
      </c>
      <c r="HD50" s="76">
        <v>1</v>
      </c>
      <c r="HE50" s="76">
        <v>0</v>
      </c>
      <c r="HF50" s="77" t="s">
        <v>894</v>
      </c>
    </row>
    <row r="51" spans="1:214" ht="15.75" customHeight="1" x14ac:dyDescent="0.25">
      <c r="A51" s="31" t="s">
        <v>432</v>
      </c>
      <c r="C51" s="26">
        <v>10</v>
      </c>
      <c r="D51" s="26">
        <v>10</v>
      </c>
      <c r="E51" s="30"/>
      <c r="H51" s="29"/>
      <c r="J51" s="86" t="s">
        <v>556</v>
      </c>
      <c r="K51" s="86"/>
      <c r="M51" s="26">
        <v>3</v>
      </c>
      <c r="N51" s="32">
        <f t="shared" si="12"/>
        <v>103</v>
      </c>
      <c r="O51" s="32">
        <f t="shared" si="13"/>
        <v>103</v>
      </c>
      <c r="P51" s="55">
        <f t="shared" si="14"/>
        <v>100</v>
      </c>
      <c r="Q51" s="66">
        <v>7</v>
      </c>
      <c r="R51" s="66">
        <v>1</v>
      </c>
      <c r="S51" s="66">
        <v>10</v>
      </c>
      <c r="T51" s="66">
        <v>11</v>
      </c>
      <c r="U51" s="66">
        <v>1</v>
      </c>
      <c r="V51" s="66">
        <v>17</v>
      </c>
      <c r="W51" s="66">
        <v>3</v>
      </c>
      <c r="X51" s="66">
        <v>15</v>
      </c>
      <c r="Y51" s="66">
        <v>5</v>
      </c>
      <c r="Z51" s="66">
        <v>4</v>
      </c>
      <c r="AA51" s="66">
        <v>1</v>
      </c>
      <c r="AB51" s="66">
        <v>15</v>
      </c>
      <c r="AC51" s="66">
        <v>7</v>
      </c>
      <c r="AD51" s="66">
        <v>3</v>
      </c>
      <c r="AE51" s="56">
        <f t="shared" si="15"/>
        <v>3</v>
      </c>
      <c r="AF51" s="67">
        <v>3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>
        <v>0</v>
      </c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7">
        <v>0</v>
      </c>
      <c r="BA51" s="67">
        <v>0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0</v>
      </c>
      <c r="BH51" s="68"/>
      <c r="BJ51" s="78">
        <f t="shared" si="16"/>
        <v>0</v>
      </c>
      <c r="BK51" s="83">
        <f t="shared" si="17"/>
        <v>0</v>
      </c>
    </row>
    <row r="52" spans="1:214" ht="15.75" customHeight="1" x14ac:dyDescent="0.25">
      <c r="A52" s="31" t="s">
        <v>105</v>
      </c>
      <c r="C52" s="26">
        <v>10</v>
      </c>
      <c r="D52" s="26">
        <v>10</v>
      </c>
      <c r="H52" s="27"/>
      <c r="J52" s="86" t="s">
        <v>580</v>
      </c>
      <c r="K52" s="86"/>
      <c r="M52" s="26">
        <v>3</v>
      </c>
      <c r="N52" s="32">
        <f t="shared" si="12"/>
        <v>97</v>
      </c>
      <c r="O52" s="32">
        <f t="shared" si="13"/>
        <v>52</v>
      </c>
      <c r="P52" s="55">
        <f t="shared" si="14"/>
        <v>11</v>
      </c>
      <c r="Q52" s="66">
        <v>0</v>
      </c>
      <c r="R52" s="66">
        <v>0</v>
      </c>
      <c r="S52" s="66">
        <v>0</v>
      </c>
      <c r="T52" s="66">
        <v>11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56">
        <f t="shared" si="15"/>
        <v>41</v>
      </c>
      <c r="AF52" s="67">
        <v>3</v>
      </c>
      <c r="AG52" s="67">
        <v>3</v>
      </c>
      <c r="AH52" s="67">
        <v>3</v>
      </c>
      <c r="AI52" s="67">
        <v>3</v>
      </c>
      <c r="AJ52" s="67">
        <v>0</v>
      </c>
      <c r="AK52" s="67">
        <v>2</v>
      </c>
      <c r="AL52" s="67">
        <v>0</v>
      </c>
      <c r="AM52" s="67">
        <v>0</v>
      </c>
      <c r="AN52" s="67">
        <v>0</v>
      </c>
      <c r="AO52" s="67">
        <v>0</v>
      </c>
      <c r="AP52" s="67">
        <v>4</v>
      </c>
      <c r="AQ52" s="67">
        <v>4</v>
      </c>
      <c r="AR52" s="67">
        <v>3</v>
      </c>
      <c r="AS52" s="67">
        <v>0</v>
      </c>
      <c r="AT52" s="67">
        <v>3</v>
      </c>
      <c r="AU52" s="67">
        <v>0</v>
      </c>
      <c r="AV52" s="67">
        <v>0</v>
      </c>
      <c r="AW52" s="67">
        <v>0</v>
      </c>
      <c r="AX52" s="67">
        <v>0</v>
      </c>
      <c r="AY52" s="67">
        <v>3</v>
      </c>
      <c r="AZ52" s="67">
        <v>3</v>
      </c>
      <c r="BA52" s="67">
        <v>4</v>
      </c>
      <c r="BB52" s="67">
        <v>0</v>
      </c>
      <c r="BC52" s="67">
        <v>3</v>
      </c>
      <c r="BD52" s="67">
        <v>0</v>
      </c>
      <c r="BE52" s="67">
        <v>0</v>
      </c>
      <c r="BF52" s="67">
        <v>0</v>
      </c>
      <c r="BG52" s="67">
        <v>0</v>
      </c>
      <c r="BH52" s="68">
        <v>43</v>
      </c>
      <c r="BI52" s="68">
        <v>43</v>
      </c>
      <c r="BJ52" s="78">
        <f t="shared" si="16"/>
        <v>45</v>
      </c>
      <c r="BK52" s="83">
        <f t="shared" si="17"/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0</v>
      </c>
      <c r="CB52" s="67">
        <v>0</v>
      </c>
      <c r="CC52" s="67">
        <v>0</v>
      </c>
      <c r="CD52" s="67">
        <v>0</v>
      </c>
      <c r="CE52" s="67">
        <v>0</v>
      </c>
      <c r="CF52" s="67">
        <v>0</v>
      </c>
      <c r="CG52" s="67">
        <v>0</v>
      </c>
      <c r="CH52" s="67">
        <v>0</v>
      </c>
      <c r="CI52" s="67">
        <v>0</v>
      </c>
      <c r="CJ52" s="67">
        <v>0</v>
      </c>
      <c r="CK52" s="67">
        <v>0</v>
      </c>
      <c r="CL52" s="67">
        <v>0</v>
      </c>
      <c r="CM52" s="67">
        <v>0</v>
      </c>
      <c r="CN52" s="67">
        <v>0</v>
      </c>
      <c r="CO52" s="67">
        <v>0</v>
      </c>
      <c r="CP52" s="67">
        <v>0</v>
      </c>
      <c r="CQ52" s="67">
        <v>0</v>
      </c>
      <c r="CR52" s="70" t="s">
        <v>897</v>
      </c>
      <c r="CS52" s="71">
        <f t="shared" ref="CS52:CS73" si="18">SUM(CT52:DQ52)</f>
        <v>6</v>
      </c>
      <c r="CU52" s="73">
        <v>6</v>
      </c>
      <c r="CV52" s="73">
        <v>0</v>
      </c>
      <c r="CW52" s="73">
        <v>0</v>
      </c>
      <c r="CX52" s="73">
        <v>0</v>
      </c>
      <c r="CZ52" s="73">
        <v>0</v>
      </c>
      <c r="DA52" s="73">
        <v>0</v>
      </c>
      <c r="DB52" s="73">
        <v>0</v>
      </c>
      <c r="DC52" s="73">
        <v>0</v>
      </c>
      <c r="DD52" s="73">
        <v>0</v>
      </c>
      <c r="DE52" s="73">
        <v>0</v>
      </c>
      <c r="DF52" s="73">
        <v>0</v>
      </c>
      <c r="DG52" s="73">
        <v>0</v>
      </c>
      <c r="DH52" s="73">
        <v>0</v>
      </c>
      <c r="DJ52" s="73">
        <v>0</v>
      </c>
      <c r="DK52" s="73">
        <v>0</v>
      </c>
      <c r="DL52" s="73">
        <v>0</v>
      </c>
      <c r="DM52" s="73">
        <v>0</v>
      </c>
      <c r="DN52" s="73">
        <v>0</v>
      </c>
      <c r="DO52" s="73">
        <v>0</v>
      </c>
      <c r="DP52" s="73">
        <v>0</v>
      </c>
      <c r="DQ52" s="73">
        <v>0</v>
      </c>
      <c r="DR52" s="72" t="s">
        <v>892</v>
      </c>
      <c r="DS52" s="74">
        <f t="shared" ref="DS52:DS73" si="19">SUM(DT52:ER52)</f>
        <v>31</v>
      </c>
      <c r="DU52" s="37">
        <v>3</v>
      </c>
      <c r="DV52" s="37">
        <v>3</v>
      </c>
      <c r="DW52" s="37">
        <v>2</v>
      </c>
      <c r="DX52" s="37">
        <v>2</v>
      </c>
      <c r="DY52" s="37">
        <v>0</v>
      </c>
      <c r="DZ52" s="37">
        <v>0</v>
      </c>
      <c r="EA52" s="37">
        <v>0</v>
      </c>
      <c r="EB52" s="37">
        <v>1</v>
      </c>
      <c r="EC52" s="37">
        <v>3</v>
      </c>
      <c r="ED52" s="37">
        <v>1</v>
      </c>
      <c r="EE52" s="37">
        <v>5</v>
      </c>
      <c r="EG52" s="37">
        <v>1</v>
      </c>
      <c r="EH52" s="37">
        <v>0</v>
      </c>
      <c r="EI52" s="37">
        <v>1</v>
      </c>
      <c r="EJ52" s="37">
        <v>2</v>
      </c>
      <c r="EK52" s="37">
        <v>2</v>
      </c>
      <c r="EL52" s="37">
        <v>0</v>
      </c>
      <c r="EM52" s="37">
        <v>0</v>
      </c>
      <c r="EN52" s="37">
        <v>2</v>
      </c>
      <c r="EO52" s="37">
        <v>3</v>
      </c>
      <c r="EP52" s="37">
        <v>0</v>
      </c>
      <c r="EQ52" s="37">
        <v>0</v>
      </c>
      <c r="ER52" s="37">
        <v>0</v>
      </c>
      <c r="ES52" s="37" t="s">
        <v>896</v>
      </c>
      <c r="ET52" s="75">
        <f t="shared" ref="ET52:ET73" si="20">SUM(EU52:HE52)</f>
        <v>8</v>
      </c>
      <c r="EU52" s="76">
        <v>1</v>
      </c>
      <c r="EV52" s="76">
        <v>1</v>
      </c>
      <c r="EW52" s="76">
        <v>0</v>
      </c>
      <c r="EX52" s="76">
        <v>0</v>
      </c>
      <c r="EY52" s="76">
        <v>0</v>
      </c>
      <c r="EZ52" s="76">
        <v>0</v>
      </c>
      <c r="FA52" s="76">
        <v>0</v>
      </c>
      <c r="FB52" s="76">
        <v>0</v>
      </c>
      <c r="FC52" s="76">
        <v>1</v>
      </c>
      <c r="FD52" s="76">
        <v>0</v>
      </c>
      <c r="FE52" s="76">
        <v>0</v>
      </c>
      <c r="FF52" s="76">
        <v>0</v>
      </c>
      <c r="FG52" s="76">
        <v>0</v>
      </c>
      <c r="FH52" s="76">
        <v>0</v>
      </c>
      <c r="FI52" s="76">
        <v>0</v>
      </c>
      <c r="FJ52" s="76">
        <v>0</v>
      </c>
      <c r="FK52" s="76">
        <v>0</v>
      </c>
      <c r="FL52" s="76">
        <v>1</v>
      </c>
      <c r="FM52" s="76">
        <v>1</v>
      </c>
      <c r="FN52" s="76">
        <v>0</v>
      </c>
      <c r="FO52" s="76">
        <v>0</v>
      </c>
      <c r="FP52" s="76">
        <v>0</v>
      </c>
      <c r="FQ52" s="76">
        <v>0</v>
      </c>
      <c r="FR52" s="76">
        <v>0</v>
      </c>
      <c r="FS52" s="76">
        <v>0</v>
      </c>
      <c r="FT52" s="76">
        <v>0</v>
      </c>
      <c r="FU52" s="76">
        <v>0</v>
      </c>
      <c r="FV52" s="76">
        <v>0</v>
      </c>
      <c r="FW52" s="76">
        <v>0</v>
      </c>
      <c r="FX52" s="76">
        <v>0</v>
      </c>
      <c r="FY52" s="76">
        <v>0</v>
      </c>
      <c r="FZ52" s="76">
        <v>0</v>
      </c>
      <c r="GA52" s="76">
        <v>0</v>
      </c>
      <c r="GB52" s="76">
        <v>0</v>
      </c>
      <c r="GC52" s="76">
        <v>0</v>
      </c>
      <c r="GD52" s="76">
        <v>0</v>
      </c>
      <c r="GE52" s="76">
        <v>0</v>
      </c>
      <c r="GF52" s="76">
        <v>0</v>
      </c>
      <c r="GG52" s="76">
        <v>0</v>
      </c>
      <c r="GH52" s="76">
        <v>1</v>
      </c>
      <c r="GI52" s="76">
        <v>1</v>
      </c>
      <c r="GJ52" s="76">
        <v>0</v>
      </c>
      <c r="GK52" s="76">
        <v>0</v>
      </c>
      <c r="GL52" s="76">
        <v>0</v>
      </c>
      <c r="GM52" s="76">
        <v>0</v>
      </c>
      <c r="GN52" s="76">
        <v>0</v>
      </c>
      <c r="GO52" s="76">
        <v>0</v>
      </c>
      <c r="GP52" s="76">
        <v>0</v>
      </c>
      <c r="GQ52" s="76">
        <v>0</v>
      </c>
      <c r="GR52" s="76">
        <v>0</v>
      </c>
      <c r="GS52" s="76">
        <v>0</v>
      </c>
      <c r="GT52" s="76">
        <v>0</v>
      </c>
      <c r="GU52" s="76">
        <v>0</v>
      </c>
      <c r="GV52" s="76">
        <v>0</v>
      </c>
      <c r="GW52" s="76">
        <v>0</v>
      </c>
      <c r="GX52" s="76">
        <v>1</v>
      </c>
      <c r="GY52" s="76">
        <v>0</v>
      </c>
      <c r="GZ52" s="76">
        <v>0</v>
      </c>
      <c r="HA52" s="76">
        <v>0</v>
      </c>
      <c r="HB52" s="76">
        <v>0</v>
      </c>
      <c r="HC52" s="76">
        <v>0</v>
      </c>
      <c r="HD52" s="76">
        <v>0</v>
      </c>
      <c r="HE52" s="76">
        <v>0</v>
      </c>
      <c r="HF52" s="77" t="s">
        <v>894</v>
      </c>
    </row>
    <row r="53" spans="1:214" ht="15.75" customHeight="1" x14ac:dyDescent="0.25">
      <c r="A53" s="31" t="s">
        <v>154</v>
      </c>
      <c r="C53" s="26">
        <v>10</v>
      </c>
      <c r="D53" s="26">
        <v>10</v>
      </c>
      <c r="H53" s="27"/>
      <c r="J53" s="86" t="s">
        <v>576</v>
      </c>
      <c r="K53" s="86"/>
      <c r="M53" s="26">
        <v>3</v>
      </c>
      <c r="N53" s="32">
        <f t="shared" si="12"/>
        <v>68</v>
      </c>
      <c r="O53" s="32">
        <f t="shared" si="13"/>
        <v>53</v>
      </c>
      <c r="P53" s="55">
        <f t="shared" si="14"/>
        <v>20</v>
      </c>
      <c r="Q53" s="66">
        <v>7</v>
      </c>
      <c r="R53" s="66">
        <v>1</v>
      </c>
      <c r="S53" s="66">
        <v>0</v>
      </c>
      <c r="T53" s="66">
        <v>11</v>
      </c>
      <c r="U53" s="66">
        <v>1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56">
        <f t="shared" si="15"/>
        <v>33</v>
      </c>
      <c r="AF53" s="67">
        <v>3</v>
      </c>
      <c r="AG53" s="67">
        <v>3</v>
      </c>
      <c r="AH53" s="67">
        <v>3</v>
      </c>
      <c r="AI53" s="67">
        <v>3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4</v>
      </c>
      <c r="AQ53" s="67">
        <v>4</v>
      </c>
      <c r="AR53" s="67">
        <v>3</v>
      </c>
      <c r="AS53" s="67">
        <v>0</v>
      </c>
      <c r="AT53" s="67">
        <v>0</v>
      </c>
      <c r="AU53" s="67">
        <v>0</v>
      </c>
      <c r="AV53" s="67">
        <v>0</v>
      </c>
      <c r="AW53" s="67">
        <v>0</v>
      </c>
      <c r="AX53" s="67">
        <v>0</v>
      </c>
      <c r="AY53" s="67">
        <v>3</v>
      </c>
      <c r="AZ53" s="67">
        <v>3</v>
      </c>
      <c r="BA53" s="67">
        <v>4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8">
        <v>17</v>
      </c>
      <c r="BI53" s="68">
        <v>17</v>
      </c>
      <c r="BJ53" s="78">
        <f t="shared" si="16"/>
        <v>15</v>
      </c>
      <c r="BK53" s="83">
        <f t="shared" si="17"/>
        <v>0</v>
      </c>
      <c r="CR53" s="70" t="s">
        <v>891</v>
      </c>
      <c r="CS53" s="71">
        <f t="shared" si="18"/>
        <v>0</v>
      </c>
      <c r="CU53" s="73">
        <v>0</v>
      </c>
      <c r="CV53" s="73">
        <v>0</v>
      </c>
      <c r="CW53" s="73">
        <v>0</v>
      </c>
      <c r="CX53" s="73">
        <v>0</v>
      </c>
      <c r="CZ53" s="73">
        <v>0</v>
      </c>
      <c r="DA53" s="73">
        <v>0</v>
      </c>
      <c r="DB53" s="73">
        <v>0</v>
      </c>
      <c r="DC53" s="73">
        <v>0</v>
      </c>
      <c r="DD53" s="73">
        <v>0</v>
      </c>
      <c r="DE53" s="73">
        <v>0</v>
      </c>
      <c r="DF53" s="73">
        <v>0</v>
      </c>
      <c r="DG53" s="73">
        <v>0</v>
      </c>
      <c r="DH53" s="73">
        <v>0</v>
      </c>
      <c r="DJ53" s="73">
        <v>0</v>
      </c>
      <c r="DK53" s="73">
        <v>0</v>
      </c>
      <c r="DL53" s="73">
        <v>0</v>
      </c>
      <c r="DM53" s="73">
        <v>0</v>
      </c>
      <c r="DN53" s="73">
        <v>0</v>
      </c>
      <c r="DO53" s="73">
        <v>0</v>
      </c>
      <c r="DP53" s="73">
        <v>0</v>
      </c>
      <c r="DQ53" s="73">
        <v>0</v>
      </c>
      <c r="DR53" s="72" t="s">
        <v>892</v>
      </c>
      <c r="DS53" s="74">
        <f t="shared" si="19"/>
        <v>0</v>
      </c>
      <c r="ES53" s="37" t="s">
        <v>893</v>
      </c>
      <c r="ET53" s="75">
        <f t="shared" si="20"/>
        <v>15</v>
      </c>
      <c r="EU53" s="76">
        <v>1</v>
      </c>
      <c r="EV53" s="76">
        <v>1</v>
      </c>
      <c r="EW53" s="76">
        <v>0</v>
      </c>
      <c r="EX53" s="76">
        <v>0</v>
      </c>
      <c r="EY53" s="76">
        <v>0</v>
      </c>
      <c r="EZ53" s="76">
        <v>0</v>
      </c>
      <c r="FA53" s="76">
        <v>0</v>
      </c>
      <c r="FB53" s="76">
        <v>0</v>
      </c>
      <c r="FC53" s="76">
        <v>1</v>
      </c>
      <c r="FD53" s="76">
        <v>0</v>
      </c>
      <c r="FE53" s="76">
        <v>0</v>
      </c>
      <c r="FF53" s="76">
        <v>0</v>
      </c>
      <c r="FG53" s="76">
        <v>0</v>
      </c>
      <c r="FH53" s="76">
        <v>0</v>
      </c>
      <c r="FI53" s="76">
        <v>0</v>
      </c>
      <c r="FJ53" s="76">
        <v>0</v>
      </c>
      <c r="FK53" s="76">
        <v>1</v>
      </c>
      <c r="FL53" s="76">
        <v>0</v>
      </c>
      <c r="FM53" s="76">
        <v>1</v>
      </c>
      <c r="FN53" s="76">
        <v>0</v>
      </c>
      <c r="FO53" s="76">
        <v>0</v>
      </c>
      <c r="FP53" s="76">
        <v>0</v>
      </c>
      <c r="FQ53" s="76">
        <v>0</v>
      </c>
      <c r="FR53" s="76">
        <v>0</v>
      </c>
      <c r="FS53" s="76">
        <v>0</v>
      </c>
      <c r="FT53" s="76">
        <v>0</v>
      </c>
      <c r="FU53" s="76">
        <v>0</v>
      </c>
      <c r="FV53" s="76">
        <v>0</v>
      </c>
      <c r="FW53" s="76">
        <v>0</v>
      </c>
      <c r="FX53" s="76">
        <v>0</v>
      </c>
      <c r="FY53" s="76">
        <v>0</v>
      </c>
      <c r="FZ53" s="76">
        <v>0</v>
      </c>
      <c r="GA53" s="76">
        <v>0</v>
      </c>
      <c r="GB53" s="76">
        <v>0</v>
      </c>
      <c r="GC53" s="76">
        <v>0</v>
      </c>
      <c r="GD53" s="76">
        <v>0</v>
      </c>
      <c r="GE53" s="76">
        <v>0</v>
      </c>
      <c r="GF53" s="76">
        <v>0</v>
      </c>
      <c r="GG53" s="76">
        <v>0</v>
      </c>
      <c r="GH53" s="76">
        <v>1</v>
      </c>
      <c r="GI53" s="76">
        <v>1</v>
      </c>
      <c r="GJ53" s="76">
        <v>1</v>
      </c>
      <c r="GK53" s="76">
        <v>0</v>
      </c>
      <c r="GL53" s="76">
        <v>1</v>
      </c>
      <c r="GM53" s="76">
        <v>0</v>
      </c>
      <c r="GN53" s="76">
        <v>0</v>
      </c>
      <c r="GO53" s="76">
        <v>1</v>
      </c>
      <c r="GP53" s="76">
        <v>0</v>
      </c>
      <c r="GQ53" s="76">
        <v>0</v>
      </c>
      <c r="GR53" s="76">
        <v>0</v>
      </c>
      <c r="GS53" s="76">
        <v>0</v>
      </c>
      <c r="GT53" s="76">
        <v>0</v>
      </c>
      <c r="GU53" s="76">
        <v>0</v>
      </c>
      <c r="GV53" s="76">
        <v>0</v>
      </c>
      <c r="GW53" s="76">
        <v>0</v>
      </c>
      <c r="GX53" s="76">
        <v>1</v>
      </c>
      <c r="GY53" s="76">
        <v>0</v>
      </c>
      <c r="GZ53" s="76">
        <v>0</v>
      </c>
      <c r="HA53" s="76">
        <v>1</v>
      </c>
      <c r="HB53" s="76">
        <v>1</v>
      </c>
      <c r="HC53" s="76">
        <v>1</v>
      </c>
      <c r="HD53" s="76">
        <v>1</v>
      </c>
      <c r="HE53" s="76">
        <v>0</v>
      </c>
      <c r="HF53" s="77" t="s">
        <v>894</v>
      </c>
    </row>
    <row r="54" spans="1:214" ht="15.75" customHeight="1" x14ac:dyDescent="0.25">
      <c r="A54" s="31" t="s">
        <v>360</v>
      </c>
      <c r="C54" s="26">
        <v>10</v>
      </c>
      <c r="D54" s="26">
        <v>10</v>
      </c>
      <c r="H54" s="27"/>
      <c r="J54" s="86" t="s">
        <v>586</v>
      </c>
      <c r="K54" s="86"/>
      <c r="M54" s="26">
        <v>3</v>
      </c>
      <c r="N54" s="32">
        <f t="shared" si="12"/>
        <v>61</v>
      </c>
      <c r="O54" s="32">
        <f t="shared" si="13"/>
        <v>43</v>
      </c>
      <c r="P54" s="55">
        <f t="shared" si="14"/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56">
        <f t="shared" si="15"/>
        <v>43</v>
      </c>
      <c r="AF54" s="67">
        <v>3</v>
      </c>
      <c r="AG54" s="67">
        <v>3</v>
      </c>
      <c r="AH54" s="67">
        <v>3</v>
      </c>
      <c r="AI54" s="67">
        <v>0</v>
      </c>
      <c r="AJ54" s="67">
        <v>4</v>
      </c>
      <c r="AK54" s="67">
        <v>2</v>
      </c>
      <c r="AL54" s="67">
        <v>0</v>
      </c>
      <c r="AM54" s="67">
        <v>0</v>
      </c>
      <c r="AN54" s="67">
        <v>0</v>
      </c>
      <c r="AO54" s="67">
        <v>0</v>
      </c>
      <c r="AP54" s="67">
        <v>4</v>
      </c>
      <c r="AQ54" s="67">
        <v>4</v>
      </c>
      <c r="AR54" s="67">
        <v>0</v>
      </c>
      <c r="AS54" s="67">
        <v>4</v>
      </c>
      <c r="AT54" s="67">
        <v>3</v>
      </c>
      <c r="AU54" s="67">
        <v>0</v>
      </c>
      <c r="AV54" s="67">
        <v>0</v>
      </c>
      <c r="AW54" s="67">
        <v>0</v>
      </c>
      <c r="AX54" s="67">
        <v>0</v>
      </c>
      <c r="AY54" s="67">
        <v>3</v>
      </c>
      <c r="AZ54" s="67">
        <v>3</v>
      </c>
      <c r="BA54" s="67">
        <v>0</v>
      </c>
      <c r="BB54" s="67">
        <v>4</v>
      </c>
      <c r="BC54" s="67">
        <v>3</v>
      </c>
      <c r="BD54" s="67">
        <v>0</v>
      </c>
      <c r="BE54" s="67">
        <v>0</v>
      </c>
      <c r="BF54" s="67">
        <v>0</v>
      </c>
      <c r="BG54" s="67">
        <v>0</v>
      </c>
      <c r="BH54" s="68">
        <v>13</v>
      </c>
      <c r="BI54" s="68">
        <v>13</v>
      </c>
      <c r="BJ54" s="78">
        <f t="shared" si="16"/>
        <v>18</v>
      </c>
      <c r="BK54" s="83">
        <f t="shared" si="17"/>
        <v>2</v>
      </c>
      <c r="CM54" s="67">
        <v>2</v>
      </c>
      <c r="CR54" s="70" t="s">
        <v>891</v>
      </c>
      <c r="CS54" s="71">
        <f t="shared" si="18"/>
        <v>16</v>
      </c>
      <c r="CU54" s="73">
        <v>4</v>
      </c>
      <c r="CV54" s="73">
        <v>6</v>
      </c>
      <c r="CW54" s="73">
        <v>6</v>
      </c>
      <c r="CX54" s="73">
        <v>0</v>
      </c>
      <c r="CZ54" s="73">
        <v>0</v>
      </c>
      <c r="DA54" s="73">
        <v>0</v>
      </c>
      <c r="DB54" s="73">
        <v>0</v>
      </c>
      <c r="DC54" s="73">
        <v>0</v>
      </c>
      <c r="DD54" s="73">
        <v>0</v>
      </c>
      <c r="DE54" s="73">
        <v>0</v>
      </c>
      <c r="DF54" s="73">
        <v>0</v>
      </c>
      <c r="DG54" s="73">
        <v>0</v>
      </c>
      <c r="DH54" s="73">
        <v>0</v>
      </c>
      <c r="DJ54" s="73">
        <v>0</v>
      </c>
      <c r="DK54" s="73">
        <v>0</v>
      </c>
      <c r="DL54" s="73">
        <v>0</v>
      </c>
      <c r="DM54" s="73">
        <v>0</v>
      </c>
      <c r="DN54" s="73">
        <v>0</v>
      </c>
      <c r="DO54" s="73">
        <v>0</v>
      </c>
      <c r="DP54" s="73">
        <v>0</v>
      </c>
      <c r="DQ54" s="73">
        <v>0</v>
      </c>
      <c r="DR54" s="72" t="s">
        <v>892</v>
      </c>
      <c r="DS54" s="74">
        <f t="shared" si="19"/>
        <v>0</v>
      </c>
      <c r="ES54" s="37" t="s">
        <v>893</v>
      </c>
      <c r="ET54" s="75">
        <f t="shared" si="20"/>
        <v>0</v>
      </c>
      <c r="HF54" s="77" t="s">
        <v>894</v>
      </c>
    </row>
    <row r="55" spans="1:214" ht="15.75" customHeight="1" x14ac:dyDescent="0.25">
      <c r="A55" s="31" t="s">
        <v>11</v>
      </c>
      <c r="C55" s="26">
        <v>11</v>
      </c>
      <c r="D55" s="26">
        <v>11</v>
      </c>
      <c r="H55" s="27"/>
      <c r="J55" s="86" t="s">
        <v>592</v>
      </c>
      <c r="K55" s="86"/>
      <c r="L55" s="74" t="s">
        <v>763</v>
      </c>
      <c r="M55" s="26">
        <v>1</v>
      </c>
      <c r="N55" s="32">
        <f t="shared" si="12"/>
        <v>356</v>
      </c>
      <c r="O55" s="32">
        <f t="shared" si="13"/>
        <v>123</v>
      </c>
      <c r="P55" s="55">
        <f t="shared" si="14"/>
        <v>49</v>
      </c>
      <c r="Q55" s="66">
        <v>7</v>
      </c>
      <c r="R55" s="66">
        <v>1</v>
      </c>
      <c r="S55" s="66">
        <v>10</v>
      </c>
      <c r="T55" s="66">
        <v>11</v>
      </c>
      <c r="U55" s="66">
        <v>0</v>
      </c>
      <c r="V55" s="66">
        <v>17</v>
      </c>
      <c r="W55" s="66">
        <v>3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56">
        <f t="shared" si="15"/>
        <v>74</v>
      </c>
      <c r="AF55" s="67">
        <v>3</v>
      </c>
      <c r="AG55" s="67">
        <v>3</v>
      </c>
      <c r="AH55" s="67">
        <v>3</v>
      </c>
      <c r="AI55" s="67">
        <v>3</v>
      </c>
      <c r="AJ55" s="67">
        <v>4</v>
      </c>
      <c r="AK55" s="67">
        <v>2</v>
      </c>
      <c r="AL55" s="67">
        <v>0</v>
      </c>
      <c r="AM55" s="67">
        <v>2</v>
      </c>
      <c r="AN55" s="67">
        <v>2</v>
      </c>
      <c r="AO55" s="67">
        <v>0</v>
      </c>
      <c r="AP55" s="67">
        <v>4</v>
      </c>
      <c r="AQ55" s="67">
        <v>4</v>
      </c>
      <c r="AR55" s="67">
        <v>3</v>
      </c>
      <c r="AS55" s="67">
        <v>4</v>
      </c>
      <c r="AT55" s="67">
        <v>3</v>
      </c>
      <c r="AU55" s="67">
        <v>5</v>
      </c>
      <c r="AV55" s="67">
        <v>3</v>
      </c>
      <c r="AW55" s="67">
        <v>3</v>
      </c>
      <c r="AX55" s="67">
        <v>0</v>
      </c>
      <c r="AY55" s="67">
        <v>3</v>
      </c>
      <c r="AZ55" s="67">
        <v>3</v>
      </c>
      <c r="BA55" s="67">
        <v>4</v>
      </c>
      <c r="BB55" s="67">
        <v>4</v>
      </c>
      <c r="BC55" s="67">
        <v>3</v>
      </c>
      <c r="BD55" s="67">
        <v>0</v>
      </c>
      <c r="BE55" s="67">
        <v>3</v>
      </c>
      <c r="BF55" s="67">
        <v>3</v>
      </c>
      <c r="BG55" s="67">
        <v>0</v>
      </c>
      <c r="BH55" s="68">
        <v>59</v>
      </c>
      <c r="BI55" s="68">
        <v>59</v>
      </c>
      <c r="BJ55" s="78">
        <f t="shared" si="16"/>
        <v>233</v>
      </c>
      <c r="BK55" s="83">
        <f t="shared" si="17"/>
        <v>89</v>
      </c>
      <c r="BL55" s="67">
        <v>1</v>
      </c>
      <c r="BM55" s="67">
        <v>1</v>
      </c>
      <c r="BN55" s="67">
        <v>1</v>
      </c>
      <c r="BO55" s="67">
        <v>1</v>
      </c>
      <c r="BP55" s="67">
        <v>1</v>
      </c>
      <c r="BQ55" s="67">
        <v>1</v>
      </c>
      <c r="BR55" s="69">
        <v>1</v>
      </c>
      <c r="BS55" s="67">
        <v>1</v>
      </c>
      <c r="BT55" s="69">
        <v>1</v>
      </c>
      <c r="BU55" s="69">
        <v>1</v>
      </c>
      <c r="BV55" s="69">
        <v>2</v>
      </c>
      <c r="BW55" s="67">
        <v>2</v>
      </c>
      <c r="BX55" s="67">
        <v>3</v>
      </c>
      <c r="BY55" s="69">
        <v>3</v>
      </c>
      <c r="BZ55" s="69">
        <v>5</v>
      </c>
      <c r="CA55" s="67">
        <v>1</v>
      </c>
      <c r="CB55" s="67">
        <v>1</v>
      </c>
      <c r="CC55" s="69">
        <v>4</v>
      </c>
      <c r="CD55" s="69">
        <v>4</v>
      </c>
      <c r="CE55" s="69">
        <v>4</v>
      </c>
      <c r="CF55" s="69">
        <v>10</v>
      </c>
      <c r="CG55" s="69">
        <v>5</v>
      </c>
      <c r="CH55" s="67">
        <v>0</v>
      </c>
      <c r="CI55" s="69">
        <v>4</v>
      </c>
      <c r="CJ55" s="67">
        <v>1</v>
      </c>
      <c r="CK55" s="67">
        <v>4</v>
      </c>
      <c r="CL55" s="67">
        <v>5</v>
      </c>
      <c r="CM55" s="67">
        <v>2</v>
      </c>
      <c r="CN55" s="67">
        <v>10</v>
      </c>
      <c r="CO55" s="67">
        <v>1</v>
      </c>
      <c r="CP55" s="67">
        <v>3</v>
      </c>
      <c r="CQ55" s="67">
        <v>5</v>
      </c>
      <c r="CR55" s="70" t="s">
        <v>897</v>
      </c>
      <c r="CS55" s="71">
        <f t="shared" si="18"/>
        <v>92</v>
      </c>
      <c r="CU55" s="73">
        <v>6</v>
      </c>
      <c r="CV55" s="73">
        <v>6</v>
      </c>
      <c r="CW55" s="73">
        <v>9</v>
      </c>
      <c r="CX55" s="73">
        <v>9</v>
      </c>
      <c r="CZ55" s="71">
        <v>2</v>
      </c>
      <c r="DA55" s="71">
        <v>2</v>
      </c>
      <c r="DB55" s="71">
        <v>4</v>
      </c>
      <c r="DC55" s="71">
        <v>9</v>
      </c>
      <c r="DD55" s="71">
        <v>10</v>
      </c>
      <c r="DE55" s="71">
        <v>5</v>
      </c>
      <c r="DF55" s="71">
        <v>0</v>
      </c>
      <c r="DG55" s="71">
        <v>3</v>
      </c>
      <c r="DH55" s="71">
        <v>2</v>
      </c>
      <c r="DJ55" s="73">
        <v>2</v>
      </c>
      <c r="DK55" s="71">
        <v>3</v>
      </c>
      <c r="DL55" s="71">
        <v>2</v>
      </c>
      <c r="DM55" s="71">
        <v>5</v>
      </c>
      <c r="DN55" s="71">
        <v>5</v>
      </c>
      <c r="DO55" s="71">
        <v>0</v>
      </c>
      <c r="DP55" s="71">
        <v>5</v>
      </c>
      <c r="DQ55" s="71">
        <v>3</v>
      </c>
      <c r="DR55" s="72" t="s">
        <v>892</v>
      </c>
      <c r="DS55" s="74">
        <f t="shared" si="19"/>
        <v>0</v>
      </c>
      <c r="DU55" s="37">
        <v>0</v>
      </c>
      <c r="DV55" s="37">
        <v>0</v>
      </c>
      <c r="DW55" s="37">
        <v>0</v>
      </c>
      <c r="DX55" s="37">
        <v>0</v>
      </c>
      <c r="DY55" s="37">
        <v>0</v>
      </c>
      <c r="DZ55" s="37">
        <v>0</v>
      </c>
      <c r="EA55" s="37">
        <v>0</v>
      </c>
      <c r="EB55" s="37">
        <v>0</v>
      </c>
      <c r="EC55" s="37">
        <v>0</v>
      </c>
      <c r="ED55" s="37">
        <v>0</v>
      </c>
      <c r="EE55" s="37">
        <v>0</v>
      </c>
      <c r="EG55" s="37">
        <v>0</v>
      </c>
      <c r="EH55" s="37">
        <v>0</v>
      </c>
      <c r="EI55" s="37">
        <v>0</v>
      </c>
      <c r="EJ55" s="37">
        <v>0</v>
      </c>
      <c r="EK55" s="37">
        <v>0</v>
      </c>
      <c r="EL55" s="37">
        <v>0</v>
      </c>
      <c r="EM55" s="37">
        <v>0</v>
      </c>
      <c r="EN55" s="37">
        <v>0</v>
      </c>
      <c r="EO55" s="37">
        <v>0</v>
      </c>
      <c r="EP55" s="37">
        <v>0</v>
      </c>
      <c r="EQ55" s="37">
        <v>0</v>
      </c>
      <c r="ER55" s="37">
        <v>0</v>
      </c>
      <c r="ES55" s="37" t="s">
        <v>898</v>
      </c>
      <c r="ET55" s="75">
        <f t="shared" si="20"/>
        <v>52</v>
      </c>
      <c r="EU55" s="76">
        <v>1</v>
      </c>
      <c r="EV55" s="76">
        <v>1</v>
      </c>
      <c r="EW55" s="76">
        <v>1</v>
      </c>
      <c r="EX55" s="76">
        <v>1</v>
      </c>
      <c r="EY55" s="76">
        <v>1</v>
      </c>
      <c r="EZ55" s="76">
        <v>1</v>
      </c>
      <c r="FA55" s="76">
        <v>1</v>
      </c>
      <c r="FB55" s="76">
        <v>1</v>
      </c>
      <c r="FC55" s="76">
        <v>1</v>
      </c>
      <c r="FD55" s="76">
        <v>1</v>
      </c>
      <c r="FE55" s="76">
        <v>1</v>
      </c>
      <c r="FF55" s="76">
        <v>1</v>
      </c>
      <c r="FG55" s="76">
        <v>1</v>
      </c>
      <c r="FH55" s="76">
        <v>1</v>
      </c>
      <c r="FI55" s="76">
        <v>1</v>
      </c>
      <c r="FJ55" s="76">
        <v>1</v>
      </c>
      <c r="FK55" s="76">
        <v>1</v>
      </c>
      <c r="FL55" s="76">
        <v>1</v>
      </c>
      <c r="FM55" s="76">
        <v>1</v>
      </c>
      <c r="FN55" s="76">
        <v>1</v>
      </c>
      <c r="FO55" s="76">
        <v>1</v>
      </c>
      <c r="FP55" s="76">
        <v>0</v>
      </c>
      <c r="FQ55" s="76">
        <v>1</v>
      </c>
      <c r="FR55" s="76">
        <v>1</v>
      </c>
      <c r="FS55" s="76">
        <v>1</v>
      </c>
      <c r="FT55" s="76">
        <v>1</v>
      </c>
      <c r="FU55" s="76">
        <v>1</v>
      </c>
      <c r="FV55" s="76">
        <v>1</v>
      </c>
      <c r="FW55" s="76">
        <v>1</v>
      </c>
      <c r="FX55" s="76">
        <v>0</v>
      </c>
      <c r="FY55" s="76">
        <v>0</v>
      </c>
      <c r="FZ55" s="76">
        <v>0</v>
      </c>
      <c r="GA55" s="76">
        <v>0</v>
      </c>
      <c r="GB55" s="76">
        <v>0</v>
      </c>
      <c r="GC55" s="76">
        <v>0</v>
      </c>
      <c r="GD55" s="76">
        <v>0</v>
      </c>
      <c r="GE55" s="76">
        <v>0</v>
      </c>
      <c r="GF55" s="76">
        <v>0</v>
      </c>
      <c r="GG55" s="76">
        <v>0</v>
      </c>
      <c r="GH55" s="76">
        <v>1</v>
      </c>
      <c r="GI55" s="76">
        <v>1</v>
      </c>
      <c r="GJ55" s="76">
        <v>1</v>
      </c>
      <c r="GK55" s="76">
        <v>1</v>
      </c>
      <c r="GL55" s="76">
        <v>1</v>
      </c>
      <c r="GM55" s="76">
        <v>1</v>
      </c>
      <c r="GN55" s="76">
        <v>1</v>
      </c>
      <c r="GO55" s="76">
        <v>1</v>
      </c>
      <c r="GP55" s="76">
        <v>1</v>
      </c>
      <c r="GQ55" s="76">
        <v>1</v>
      </c>
      <c r="GR55" s="76">
        <v>1</v>
      </c>
      <c r="GS55" s="76">
        <v>1</v>
      </c>
      <c r="GT55" s="76">
        <v>1</v>
      </c>
      <c r="GU55" s="76">
        <v>1</v>
      </c>
      <c r="GV55" s="76">
        <v>1</v>
      </c>
      <c r="GW55" s="76">
        <v>1</v>
      </c>
      <c r="GX55" s="76">
        <v>1</v>
      </c>
      <c r="GY55" s="76">
        <v>1</v>
      </c>
      <c r="GZ55" s="76">
        <v>1</v>
      </c>
      <c r="HA55" s="76">
        <v>1</v>
      </c>
      <c r="HB55" s="76">
        <v>1</v>
      </c>
      <c r="HC55" s="76">
        <v>1</v>
      </c>
      <c r="HD55" s="76">
        <v>1</v>
      </c>
      <c r="HE55" s="76">
        <v>1</v>
      </c>
      <c r="HF55" s="77" t="s">
        <v>894</v>
      </c>
    </row>
    <row r="56" spans="1:214" ht="15.75" customHeight="1" x14ac:dyDescent="0.25">
      <c r="A56" s="31" t="s">
        <v>352</v>
      </c>
      <c r="C56" s="26">
        <v>11</v>
      </c>
      <c r="D56" s="26">
        <v>11</v>
      </c>
      <c r="H56" s="27"/>
      <c r="J56" s="86" t="s">
        <v>596</v>
      </c>
      <c r="K56" s="86"/>
      <c r="L56" s="26" t="s">
        <v>763</v>
      </c>
      <c r="M56" s="26">
        <v>1</v>
      </c>
      <c r="N56" s="32">
        <f t="shared" si="12"/>
        <v>328</v>
      </c>
      <c r="O56" s="32">
        <f t="shared" si="13"/>
        <v>97</v>
      </c>
      <c r="P56" s="55">
        <f t="shared" si="14"/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56">
        <f t="shared" si="15"/>
        <v>97</v>
      </c>
      <c r="AF56" s="67">
        <v>3</v>
      </c>
      <c r="AG56" s="67">
        <v>3</v>
      </c>
      <c r="AH56" s="67">
        <v>3</v>
      </c>
      <c r="AI56" s="67">
        <v>0</v>
      </c>
      <c r="AJ56" s="67">
        <v>4</v>
      </c>
      <c r="AK56" s="67">
        <v>2</v>
      </c>
      <c r="AL56" s="67">
        <v>4</v>
      </c>
      <c r="AM56" s="67">
        <v>2</v>
      </c>
      <c r="AN56" s="67">
        <v>2</v>
      </c>
      <c r="AO56" s="67">
        <v>5</v>
      </c>
      <c r="AP56" s="67">
        <v>4</v>
      </c>
      <c r="AQ56" s="67">
        <v>4</v>
      </c>
      <c r="AR56" s="67">
        <v>3</v>
      </c>
      <c r="AS56" s="67">
        <v>4</v>
      </c>
      <c r="AT56" s="67">
        <v>3</v>
      </c>
      <c r="AU56" s="67">
        <v>5</v>
      </c>
      <c r="AV56" s="67">
        <v>3</v>
      </c>
      <c r="AW56" s="67">
        <v>3</v>
      </c>
      <c r="AX56" s="67">
        <v>6</v>
      </c>
      <c r="AY56" s="67">
        <v>3</v>
      </c>
      <c r="AZ56" s="67">
        <v>3</v>
      </c>
      <c r="BA56" s="67">
        <v>4</v>
      </c>
      <c r="BB56" s="67">
        <v>4</v>
      </c>
      <c r="BC56" s="67">
        <v>3</v>
      </c>
      <c r="BD56" s="67">
        <v>5</v>
      </c>
      <c r="BE56" s="67">
        <v>3</v>
      </c>
      <c r="BF56" s="67">
        <v>3</v>
      </c>
      <c r="BG56" s="67">
        <v>6</v>
      </c>
      <c r="BH56" s="68">
        <v>35</v>
      </c>
      <c r="BI56" s="68">
        <v>35</v>
      </c>
      <c r="BJ56" s="78">
        <f t="shared" si="16"/>
        <v>231</v>
      </c>
      <c r="BK56" s="83">
        <f t="shared" si="17"/>
        <v>80</v>
      </c>
      <c r="BL56" s="67">
        <v>1</v>
      </c>
      <c r="BM56" s="67">
        <v>1</v>
      </c>
      <c r="BN56" s="67">
        <v>1</v>
      </c>
      <c r="BO56" s="67">
        <v>1</v>
      </c>
      <c r="BP56" s="67">
        <v>1</v>
      </c>
      <c r="BQ56" s="67">
        <v>1</v>
      </c>
      <c r="BR56" s="67">
        <v>1</v>
      </c>
      <c r="BS56" s="67">
        <v>1</v>
      </c>
      <c r="BT56" s="67">
        <v>1</v>
      </c>
      <c r="BU56" s="67">
        <v>1</v>
      </c>
      <c r="BV56" s="67">
        <v>2</v>
      </c>
      <c r="BW56" s="67">
        <v>2</v>
      </c>
      <c r="BX56" s="67">
        <v>3</v>
      </c>
      <c r="BY56" s="67">
        <v>3</v>
      </c>
      <c r="BZ56" s="67">
        <v>5</v>
      </c>
      <c r="CA56" s="67">
        <v>1</v>
      </c>
      <c r="CB56" s="67">
        <v>1</v>
      </c>
      <c r="CC56" s="67">
        <v>4</v>
      </c>
      <c r="CD56" s="67">
        <v>4</v>
      </c>
      <c r="CE56" s="67">
        <v>4</v>
      </c>
      <c r="CH56" s="67">
        <v>10</v>
      </c>
      <c r="CI56" s="67">
        <v>5</v>
      </c>
      <c r="CJ56" s="67">
        <v>1</v>
      </c>
      <c r="CK56" s="67">
        <v>4</v>
      </c>
      <c r="CL56" s="67">
        <v>5</v>
      </c>
      <c r="CM56" s="67">
        <v>1</v>
      </c>
      <c r="CN56" s="67">
        <v>10</v>
      </c>
      <c r="CQ56" s="67">
        <v>5</v>
      </c>
      <c r="CR56" s="70" t="s">
        <v>891</v>
      </c>
      <c r="CS56" s="71">
        <f t="shared" si="18"/>
        <v>100</v>
      </c>
      <c r="CU56" s="73">
        <v>6</v>
      </c>
      <c r="CV56" s="73">
        <v>6</v>
      </c>
      <c r="CW56" s="73">
        <v>9</v>
      </c>
      <c r="CX56" s="73">
        <v>9</v>
      </c>
      <c r="CZ56" s="73">
        <v>2</v>
      </c>
      <c r="DA56" s="73">
        <v>2</v>
      </c>
      <c r="DB56" s="73">
        <v>4</v>
      </c>
      <c r="DC56" s="73">
        <v>9</v>
      </c>
      <c r="DD56" s="73">
        <v>10</v>
      </c>
      <c r="DE56" s="73">
        <v>5</v>
      </c>
      <c r="DF56" s="73">
        <v>3</v>
      </c>
      <c r="DG56" s="73">
        <v>3</v>
      </c>
      <c r="DH56" s="73">
        <v>2</v>
      </c>
      <c r="DJ56" s="73">
        <v>2</v>
      </c>
      <c r="DK56" s="73">
        <v>3</v>
      </c>
      <c r="DL56" s="73">
        <v>2</v>
      </c>
      <c r="DM56" s="73">
        <v>5</v>
      </c>
      <c r="DN56" s="73">
        <v>5</v>
      </c>
      <c r="DO56" s="73">
        <v>5</v>
      </c>
      <c r="DP56" s="73">
        <v>5</v>
      </c>
      <c r="DQ56" s="73">
        <v>3</v>
      </c>
      <c r="DR56" s="72" t="s">
        <v>892</v>
      </c>
      <c r="DS56" s="74">
        <f t="shared" si="19"/>
        <v>0</v>
      </c>
      <c r="DU56" s="37">
        <v>0</v>
      </c>
      <c r="DV56" s="37">
        <v>0</v>
      </c>
      <c r="DW56" s="37">
        <v>0</v>
      </c>
      <c r="DX56" s="37">
        <v>0</v>
      </c>
      <c r="DY56" s="37">
        <v>0</v>
      </c>
      <c r="DZ56" s="37">
        <v>0</v>
      </c>
      <c r="EA56" s="37">
        <v>0</v>
      </c>
      <c r="EB56" s="37">
        <v>0</v>
      </c>
      <c r="EC56" s="37">
        <v>0</v>
      </c>
      <c r="ED56" s="37">
        <v>0</v>
      </c>
      <c r="EE56" s="37">
        <v>0</v>
      </c>
      <c r="EG56" s="37">
        <v>0</v>
      </c>
      <c r="EH56" s="37">
        <v>0</v>
      </c>
      <c r="EI56" s="37">
        <v>0</v>
      </c>
      <c r="EJ56" s="37">
        <v>0</v>
      </c>
      <c r="EK56" s="37">
        <v>0</v>
      </c>
      <c r="EL56" s="37">
        <v>0</v>
      </c>
      <c r="EM56" s="37">
        <v>0</v>
      </c>
      <c r="EN56" s="37">
        <v>0</v>
      </c>
      <c r="EO56" s="37">
        <v>0</v>
      </c>
      <c r="EP56" s="37">
        <v>0</v>
      </c>
      <c r="EQ56" s="37">
        <v>0</v>
      </c>
      <c r="ER56" s="37">
        <v>0</v>
      </c>
      <c r="ES56" s="37" t="s">
        <v>896</v>
      </c>
      <c r="ET56" s="75">
        <f t="shared" si="20"/>
        <v>51</v>
      </c>
      <c r="EU56" s="76">
        <v>1</v>
      </c>
      <c r="EV56" s="76">
        <v>1</v>
      </c>
      <c r="EW56" s="76">
        <v>1</v>
      </c>
      <c r="EX56" s="76">
        <v>1</v>
      </c>
      <c r="EY56" s="76">
        <v>1</v>
      </c>
      <c r="EZ56" s="76">
        <v>1</v>
      </c>
      <c r="FA56" s="76">
        <v>1</v>
      </c>
      <c r="FB56" s="76">
        <v>0</v>
      </c>
      <c r="FC56" s="76">
        <v>1</v>
      </c>
      <c r="FD56" s="76">
        <v>1</v>
      </c>
      <c r="FE56" s="76">
        <v>1</v>
      </c>
      <c r="FF56" s="76">
        <v>1</v>
      </c>
      <c r="FG56" s="76">
        <v>0</v>
      </c>
      <c r="FH56" s="76">
        <v>1</v>
      </c>
      <c r="FI56" s="76">
        <v>1</v>
      </c>
      <c r="FJ56" s="76">
        <v>1</v>
      </c>
      <c r="FK56" s="76">
        <v>1</v>
      </c>
      <c r="FL56" s="76">
        <v>1</v>
      </c>
      <c r="FM56" s="76">
        <v>1</v>
      </c>
      <c r="FN56" s="76">
        <v>1</v>
      </c>
      <c r="FO56" s="76">
        <v>0</v>
      </c>
      <c r="FP56" s="76">
        <v>0</v>
      </c>
      <c r="FQ56" s="76">
        <v>0</v>
      </c>
      <c r="FR56" s="76">
        <v>1</v>
      </c>
      <c r="FS56" s="76">
        <v>1</v>
      </c>
      <c r="FT56" s="76">
        <v>1</v>
      </c>
      <c r="FU56" s="76">
        <v>1</v>
      </c>
      <c r="FV56" s="76">
        <v>1</v>
      </c>
      <c r="FW56" s="76">
        <v>0</v>
      </c>
      <c r="FX56" s="76">
        <v>1</v>
      </c>
      <c r="FY56" s="76">
        <v>1</v>
      </c>
      <c r="FZ56" s="76">
        <v>1</v>
      </c>
      <c r="GA56" s="76">
        <v>2</v>
      </c>
      <c r="GB56" s="76">
        <v>2</v>
      </c>
      <c r="GC56" s="76">
        <v>2</v>
      </c>
      <c r="GD56" s="76">
        <v>0</v>
      </c>
      <c r="GE56" s="76">
        <v>0</v>
      </c>
      <c r="GF56" s="76">
        <v>0</v>
      </c>
      <c r="GG56" s="76">
        <v>0</v>
      </c>
      <c r="GH56" s="76">
        <v>1</v>
      </c>
      <c r="GI56" s="76">
        <v>1</v>
      </c>
      <c r="GJ56" s="76">
        <v>1</v>
      </c>
      <c r="GK56" s="76">
        <v>1</v>
      </c>
      <c r="GL56" s="76">
        <v>1</v>
      </c>
      <c r="GM56" s="76">
        <v>1</v>
      </c>
      <c r="GN56" s="76">
        <v>1</v>
      </c>
      <c r="GO56" s="76">
        <v>0</v>
      </c>
      <c r="GP56" s="76">
        <v>1</v>
      </c>
      <c r="GQ56" s="76">
        <v>1</v>
      </c>
      <c r="GR56" s="76">
        <v>1</v>
      </c>
      <c r="GS56" s="76">
        <v>1</v>
      </c>
      <c r="GT56" s="76">
        <v>0</v>
      </c>
      <c r="GU56" s="76">
        <v>1</v>
      </c>
      <c r="GV56" s="76">
        <v>1</v>
      </c>
      <c r="GW56" s="76">
        <v>1</v>
      </c>
      <c r="GX56" s="76">
        <v>1</v>
      </c>
      <c r="GY56" s="76">
        <v>1</v>
      </c>
      <c r="GZ56" s="76">
        <v>1</v>
      </c>
      <c r="HA56" s="76">
        <v>1</v>
      </c>
      <c r="HB56" s="76">
        <v>0</v>
      </c>
      <c r="HC56" s="76">
        <v>0</v>
      </c>
      <c r="HD56" s="76">
        <v>0</v>
      </c>
      <c r="HE56" s="76">
        <v>1</v>
      </c>
      <c r="HF56" s="77" t="s">
        <v>894</v>
      </c>
    </row>
    <row r="57" spans="1:214" ht="15.75" customHeight="1" x14ac:dyDescent="0.25">
      <c r="A57" s="31" t="s">
        <v>315</v>
      </c>
      <c r="C57" s="26">
        <v>11</v>
      </c>
      <c r="D57" s="26">
        <v>11</v>
      </c>
      <c r="H57" s="27"/>
      <c r="J57" s="86" t="s">
        <v>589</v>
      </c>
      <c r="K57" s="86"/>
      <c r="L57" s="26" t="s">
        <v>763</v>
      </c>
      <c r="M57" s="26">
        <v>1</v>
      </c>
      <c r="N57" s="32">
        <f t="shared" si="12"/>
        <v>328</v>
      </c>
      <c r="O57" s="32">
        <f t="shared" si="13"/>
        <v>153</v>
      </c>
      <c r="P57" s="55">
        <f t="shared" si="14"/>
        <v>100</v>
      </c>
      <c r="Q57" s="66">
        <v>7</v>
      </c>
      <c r="R57" s="66">
        <v>1</v>
      </c>
      <c r="S57" s="66">
        <v>10</v>
      </c>
      <c r="T57" s="66">
        <v>11</v>
      </c>
      <c r="U57" s="66">
        <v>1</v>
      </c>
      <c r="V57" s="66">
        <v>17</v>
      </c>
      <c r="W57" s="66">
        <v>3</v>
      </c>
      <c r="X57" s="66">
        <v>15</v>
      </c>
      <c r="Y57" s="66">
        <v>5</v>
      </c>
      <c r="Z57" s="66">
        <v>4</v>
      </c>
      <c r="AA57" s="66">
        <v>1</v>
      </c>
      <c r="AB57" s="66">
        <v>15</v>
      </c>
      <c r="AC57" s="66">
        <v>7</v>
      </c>
      <c r="AD57" s="66">
        <v>3</v>
      </c>
      <c r="AE57" s="56">
        <f t="shared" si="15"/>
        <v>53</v>
      </c>
      <c r="AF57" s="67">
        <v>3</v>
      </c>
      <c r="AG57" s="67">
        <v>3</v>
      </c>
      <c r="AH57" s="67">
        <v>3</v>
      </c>
      <c r="AI57" s="67">
        <v>3</v>
      </c>
      <c r="AJ57" s="67">
        <v>4</v>
      </c>
      <c r="AK57" s="67">
        <v>2</v>
      </c>
      <c r="AL57" s="67">
        <v>0</v>
      </c>
      <c r="AM57" s="67">
        <v>0</v>
      </c>
      <c r="AN57" s="67">
        <v>0</v>
      </c>
      <c r="AO57" s="67">
        <v>0</v>
      </c>
      <c r="AP57" s="67">
        <v>4</v>
      </c>
      <c r="AQ57" s="67">
        <v>4</v>
      </c>
      <c r="AR57" s="67">
        <v>3</v>
      </c>
      <c r="AS57" s="67">
        <v>4</v>
      </c>
      <c r="AT57" s="67">
        <v>3</v>
      </c>
      <c r="AU57" s="67">
        <v>0</v>
      </c>
      <c r="AV57" s="67">
        <v>0</v>
      </c>
      <c r="AW57" s="67">
        <v>0</v>
      </c>
      <c r="AX57" s="67">
        <v>0</v>
      </c>
      <c r="AY57" s="67">
        <v>3</v>
      </c>
      <c r="AZ57" s="67">
        <v>3</v>
      </c>
      <c r="BA57" s="67">
        <v>4</v>
      </c>
      <c r="BB57" s="67">
        <v>4</v>
      </c>
      <c r="BC57" s="67">
        <v>3</v>
      </c>
      <c r="BD57" s="67">
        <v>0</v>
      </c>
      <c r="BE57" s="67">
        <v>0</v>
      </c>
      <c r="BF57" s="67">
        <v>0</v>
      </c>
      <c r="BG57" s="67">
        <v>0</v>
      </c>
      <c r="BH57" s="68">
        <v>41</v>
      </c>
      <c r="BI57" s="68">
        <v>41</v>
      </c>
      <c r="BJ57" s="78">
        <f t="shared" si="16"/>
        <v>175</v>
      </c>
      <c r="BK57" s="83">
        <f t="shared" si="17"/>
        <v>11</v>
      </c>
      <c r="BL57" s="67">
        <v>0</v>
      </c>
      <c r="BM57" s="67">
        <v>1</v>
      </c>
      <c r="BN57" s="67">
        <v>1</v>
      </c>
      <c r="BO57" s="67">
        <v>1</v>
      </c>
      <c r="BP57" s="67">
        <v>1</v>
      </c>
      <c r="BQ57" s="67">
        <v>1</v>
      </c>
      <c r="BR57" s="67">
        <v>0</v>
      </c>
      <c r="BS57" s="67">
        <v>1</v>
      </c>
      <c r="BT57" s="67">
        <v>1</v>
      </c>
      <c r="BU57" s="67">
        <v>0</v>
      </c>
      <c r="BV57" s="67">
        <v>1</v>
      </c>
      <c r="BW57" s="67">
        <v>0</v>
      </c>
      <c r="BX57" s="67">
        <v>0</v>
      </c>
      <c r="BY57" s="67">
        <v>0</v>
      </c>
      <c r="BZ57" s="67">
        <v>0</v>
      </c>
      <c r="CA57" s="67">
        <v>0</v>
      </c>
      <c r="CB57" s="67">
        <v>1</v>
      </c>
      <c r="CC57" s="67">
        <v>1</v>
      </c>
      <c r="CD57" s="67">
        <v>1</v>
      </c>
      <c r="CE57" s="67">
        <v>0</v>
      </c>
      <c r="CF57" s="67">
        <v>0</v>
      </c>
      <c r="CG57" s="67">
        <v>0</v>
      </c>
      <c r="CH57" s="67">
        <v>0</v>
      </c>
      <c r="CI57" s="67">
        <v>0</v>
      </c>
      <c r="CJ57" s="67">
        <v>0</v>
      </c>
      <c r="CK57" s="67">
        <v>0</v>
      </c>
      <c r="CL57" s="67">
        <v>0</v>
      </c>
      <c r="CM57" s="67">
        <v>0</v>
      </c>
      <c r="CN57" s="67">
        <v>0</v>
      </c>
      <c r="CO57" s="67">
        <v>0</v>
      </c>
      <c r="CP57" s="67">
        <v>0</v>
      </c>
      <c r="CQ57" s="67">
        <v>0</v>
      </c>
      <c r="CR57" s="70" t="s">
        <v>897</v>
      </c>
      <c r="CS57" s="71">
        <f t="shared" si="18"/>
        <v>30</v>
      </c>
      <c r="CU57" s="73">
        <v>6</v>
      </c>
      <c r="CV57" s="73">
        <v>6</v>
      </c>
      <c r="CW57" s="73">
        <v>9</v>
      </c>
      <c r="CX57" s="73">
        <v>9</v>
      </c>
      <c r="CZ57" s="73">
        <v>0</v>
      </c>
      <c r="DA57" s="73">
        <v>0</v>
      </c>
      <c r="DB57" s="73">
        <v>0</v>
      </c>
      <c r="DC57" s="73">
        <v>0</v>
      </c>
      <c r="DD57" s="73">
        <v>0</v>
      </c>
      <c r="DE57" s="73">
        <v>0</v>
      </c>
      <c r="DF57" s="73">
        <v>0</v>
      </c>
      <c r="DG57" s="73">
        <v>0</v>
      </c>
      <c r="DH57" s="73">
        <v>0</v>
      </c>
      <c r="DJ57" s="73">
        <v>0</v>
      </c>
      <c r="DK57" s="73">
        <v>0</v>
      </c>
      <c r="DL57" s="73">
        <v>0</v>
      </c>
      <c r="DM57" s="73">
        <v>0</v>
      </c>
      <c r="DN57" s="73">
        <v>0</v>
      </c>
      <c r="DO57" s="73">
        <v>0</v>
      </c>
      <c r="DP57" s="73">
        <v>0</v>
      </c>
      <c r="DQ57" s="73">
        <v>0</v>
      </c>
      <c r="DR57" s="72" t="s">
        <v>892</v>
      </c>
      <c r="DS57" s="74">
        <f t="shared" si="19"/>
        <v>74</v>
      </c>
      <c r="DU57" s="37">
        <v>5</v>
      </c>
      <c r="DV57" s="37">
        <v>5</v>
      </c>
      <c r="DW57" s="37">
        <v>3</v>
      </c>
      <c r="DX57" s="37">
        <v>2</v>
      </c>
      <c r="DY57" s="37">
        <v>2</v>
      </c>
      <c r="DZ57" s="37">
        <v>2</v>
      </c>
      <c r="EA57" s="37">
        <v>3</v>
      </c>
      <c r="EB57" s="37">
        <v>6</v>
      </c>
      <c r="EC57" s="37">
        <v>3</v>
      </c>
      <c r="ED57" s="37">
        <v>4</v>
      </c>
      <c r="EE57" s="37">
        <v>5</v>
      </c>
      <c r="EG57" s="37">
        <v>3</v>
      </c>
      <c r="EH57" s="37">
        <v>2</v>
      </c>
      <c r="EI57" s="37">
        <v>1</v>
      </c>
      <c r="EJ57" s="37">
        <v>2</v>
      </c>
      <c r="EK57" s="37">
        <v>2</v>
      </c>
      <c r="EL57" s="37">
        <v>6</v>
      </c>
      <c r="EM57" s="37">
        <v>0</v>
      </c>
      <c r="EN57" s="37">
        <v>8</v>
      </c>
      <c r="EO57" s="37">
        <v>3</v>
      </c>
      <c r="EP57" s="37">
        <v>4</v>
      </c>
      <c r="EQ57" s="37">
        <v>3</v>
      </c>
      <c r="ER57" s="37">
        <v>0</v>
      </c>
      <c r="ES57" s="37" t="s">
        <v>896</v>
      </c>
      <c r="ET57" s="75">
        <f t="shared" si="20"/>
        <v>60</v>
      </c>
      <c r="EU57" s="76">
        <v>1</v>
      </c>
      <c r="EV57" s="76">
        <v>1</v>
      </c>
      <c r="EW57" s="76">
        <v>1</v>
      </c>
      <c r="EX57" s="76">
        <v>1</v>
      </c>
      <c r="EY57" s="76">
        <v>1</v>
      </c>
      <c r="EZ57" s="76">
        <v>1</v>
      </c>
      <c r="FA57" s="76">
        <v>1</v>
      </c>
      <c r="FB57" s="76">
        <v>1</v>
      </c>
      <c r="FC57" s="76">
        <v>1</v>
      </c>
      <c r="FD57" s="76">
        <v>1</v>
      </c>
      <c r="FE57" s="76">
        <v>1</v>
      </c>
      <c r="FF57" s="76">
        <v>1</v>
      </c>
      <c r="FG57" s="76">
        <v>1</v>
      </c>
      <c r="FH57" s="76">
        <v>1</v>
      </c>
      <c r="FI57" s="76">
        <v>1</v>
      </c>
      <c r="FJ57" s="76">
        <v>1</v>
      </c>
      <c r="FK57" s="76">
        <v>1</v>
      </c>
      <c r="FL57" s="76">
        <v>1</v>
      </c>
      <c r="FM57" s="76">
        <v>1</v>
      </c>
      <c r="FN57" s="76">
        <v>1</v>
      </c>
      <c r="FO57" s="76">
        <v>1</v>
      </c>
      <c r="FP57" s="76">
        <v>0</v>
      </c>
      <c r="FQ57" s="76">
        <v>1</v>
      </c>
      <c r="FR57" s="76">
        <v>1</v>
      </c>
      <c r="FS57" s="76">
        <v>1</v>
      </c>
      <c r="FT57" s="76">
        <v>1</v>
      </c>
      <c r="FU57" s="76">
        <v>1</v>
      </c>
      <c r="FV57" s="76">
        <v>0</v>
      </c>
      <c r="FW57" s="76">
        <v>1</v>
      </c>
      <c r="FX57" s="76">
        <v>1</v>
      </c>
      <c r="FY57" s="76">
        <v>1</v>
      </c>
      <c r="FZ57" s="76">
        <v>1</v>
      </c>
      <c r="GA57" s="76">
        <v>2</v>
      </c>
      <c r="GB57" s="76">
        <v>2</v>
      </c>
      <c r="GC57" s="76">
        <v>2</v>
      </c>
      <c r="GD57" s="76">
        <v>2</v>
      </c>
      <c r="GE57" s="76">
        <v>2</v>
      </c>
      <c r="GF57" s="76">
        <v>2</v>
      </c>
      <c r="GG57" s="76">
        <v>2</v>
      </c>
      <c r="GH57" s="76">
        <v>1</v>
      </c>
      <c r="GI57" s="76">
        <v>1</v>
      </c>
      <c r="GJ57" s="76">
        <v>1</v>
      </c>
      <c r="GK57" s="76">
        <v>1</v>
      </c>
      <c r="GL57" s="76">
        <v>1</v>
      </c>
      <c r="GM57" s="76">
        <v>0</v>
      </c>
      <c r="GN57" s="76">
        <v>0</v>
      </c>
      <c r="GO57" s="76">
        <v>1</v>
      </c>
      <c r="GP57" s="76">
        <v>1</v>
      </c>
      <c r="GQ57" s="76">
        <v>1</v>
      </c>
      <c r="GR57" s="76">
        <v>0</v>
      </c>
      <c r="GS57" s="76">
        <v>0</v>
      </c>
      <c r="GT57" s="76">
        <v>1</v>
      </c>
      <c r="GU57" s="76">
        <v>0</v>
      </c>
      <c r="GV57" s="76">
        <v>0</v>
      </c>
      <c r="GW57" s="76">
        <v>0</v>
      </c>
      <c r="GX57" s="76">
        <v>1</v>
      </c>
      <c r="GY57" s="76">
        <v>1</v>
      </c>
      <c r="GZ57" s="76">
        <v>1</v>
      </c>
      <c r="HA57" s="76">
        <v>1</v>
      </c>
      <c r="HB57" s="76">
        <v>1</v>
      </c>
      <c r="HC57" s="76">
        <v>1</v>
      </c>
      <c r="HD57" s="76">
        <v>1</v>
      </c>
      <c r="HE57" s="76">
        <v>0</v>
      </c>
      <c r="HF57" s="77" t="s">
        <v>894</v>
      </c>
    </row>
    <row r="58" spans="1:214" ht="15.75" customHeight="1" x14ac:dyDescent="0.25">
      <c r="A58" s="31" t="s">
        <v>491</v>
      </c>
      <c r="C58" s="26">
        <v>11</v>
      </c>
      <c r="D58" s="26">
        <v>11</v>
      </c>
      <c r="E58" s="38"/>
      <c r="H58" s="27"/>
      <c r="J58" s="86" t="s">
        <v>590</v>
      </c>
      <c r="K58" s="86"/>
      <c r="L58" s="26" t="s">
        <v>763</v>
      </c>
      <c r="M58" s="26">
        <v>1</v>
      </c>
      <c r="N58" s="32">
        <f t="shared" si="12"/>
        <v>316</v>
      </c>
      <c r="O58" s="32">
        <f t="shared" si="13"/>
        <v>128</v>
      </c>
      <c r="P58" s="55">
        <f t="shared" si="14"/>
        <v>75</v>
      </c>
      <c r="Q58" s="66">
        <v>7</v>
      </c>
      <c r="R58" s="66">
        <v>1</v>
      </c>
      <c r="S58" s="66">
        <v>10</v>
      </c>
      <c r="T58" s="66">
        <v>11</v>
      </c>
      <c r="U58" s="66">
        <v>1</v>
      </c>
      <c r="V58" s="66">
        <v>17</v>
      </c>
      <c r="W58" s="66">
        <v>3</v>
      </c>
      <c r="X58" s="66">
        <v>15</v>
      </c>
      <c r="Y58" s="66">
        <v>5</v>
      </c>
      <c r="Z58" s="66">
        <v>4</v>
      </c>
      <c r="AA58" s="66">
        <v>1</v>
      </c>
      <c r="AB58" s="66">
        <v>0</v>
      </c>
      <c r="AC58" s="66">
        <v>0</v>
      </c>
      <c r="AD58" s="66">
        <v>0</v>
      </c>
      <c r="AE58" s="56">
        <f t="shared" si="15"/>
        <v>53</v>
      </c>
      <c r="AF58" s="67">
        <v>3</v>
      </c>
      <c r="AG58" s="67">
        <v>3</v>
      </c>
      <c r="AH58" s="67">
        <v>3</v>
      </c>
      <c r="AI58" s="67">
        <v>3</v>
      </c>
      <c r="AJ58" s="67">
        <v>4</v>
      </c>
      <c r="AK58" s="67">
        <v>2</v>
      </c>
      <c r="AL58" s="67">
        <v>0</v>
      </c>
      <c r="AM58" s="67">
        <v>0</v>
      </c>
      <c r="AN58" s="67">
        <v>0</v>
      </c>
      <c r="AO58" s="67">
        <v>0</v>
      </c>
      <c r="AP58" s="67">
        <v>4</v>
      </c>
      <c r="AQ58" s="67">
        <v>4</v>
      </c>
      <c r="AR58" s="67">
        <v>3</v>
      </c>
      <c r="AS58" s="67">
        <v>4</v>
      </c>
      <c r="AT58" s="67">
        <v>3</v>
      </c>
      <c r="AU58" s="67">
        <v>0</v>
      </c>
      <c r="AV58" s="67">
        <v>0</v>
      </c>
      <c r="AW58" s="67">
        <v>0</v>
      </c>
      <c r="AX58" s="67">
        <v>0</v>
      </c>
      <c r="AY58" s="67">
        <v>3</v>
      </c>
      <c r="AZ58" s="67">
        <v>3</v>
      </c>
      <c r="BA58" s="67">
        <v>4</v>
      </c>
      <c r="BB58" s="67">
        <v>4</v>
      </c>
      <c r="BC58" s="67">
        <v>3</v>
      </c>
      <c r="BD58" s="67">
        <v>0</v>
      </c>
      <c r="BE58" s="67">
        <v>0</v>
      </c>
      <c r="BF58" s="67">
        <v>0</v>
      </c>
      <c r="BG58" s="67">
        <v>0</v>
      </c>
      <c r="BH58" s="68">
        <v>24</v>
      </c>
      <c r="BI58" s="68">
        <v>24</v>
      </c>
      <c r="BJ58" s="78">
        <f t="shared" si="16"/>
        <v>188</v>
      </c>
      <c r="BK58" s="83">
        <f t="shared" si="17"/>
        <v>25</v>
      </c>
      <c r="BL58" s="67">
        <v>1</v>
      </c>
      <c r="BM58" s="67">
        <v>1</v>
      </c>
      <c r="BN58" s="67">
        <v>1</v>
      </c>
      <c r="BO58" s="67">
        <v>1</v>
      </c>
      <c r="BP58" s="67">
        <v>1</v>
      </c>
      <c r="BQ58" s="67">
        <v>1</v>
      </c>
      <c r="BR58" s="67">
        <v>1</v>
      </c>
      <c r="BT58" s="67">
        <v>1</v>
      </c>
      <c r="BU58" s="67">
        <v>1</v>
      </c>
      <c r="BV58" s="67">
        <v>2</v>
      </c>
      <c r="BW58" s="67">
        <v>2</v>
      </c>
      <c r="BZ58" s="67">
        <v>5</v>
      </c>
      <c r="CA58" s="67">
        <v>1</v>
      </c>
      <c r="CB58" s="67">
        <v>1</v>
      </c>
      <c r="CG58" s="67">
        <v>5</v>
      </c>
      <c r="CR58" s="70" t="s">
        <v>891</v>
      </c>
      <c r="CS58" s="71">
        <f t="shared" si="18"/>
        <v>100</v>
      </c>
      <c r="CU58" s="73">
        <v>6</v>
      </c>
      <c r="CV58" s="73">
        <v>6</v>
      </c>
      <c r="CW58" s="73">
        <v>9</v>
      </c>
      <c r="CX58" s="73">
        <v>9</v>
      </c>
      <c r="CZ58" s="73">
        <v>2</v>
      </c>
      <c r="DA58" s="73">
        <v>2</v>
      </c>
      <c r="DB58" s="73">
        <v>4</v>
      </c>
      <c r="DC58" s="73">
        <v>9</v>
      </c>
      <c r="DD58" s="73">
        <v>10</v>
      </c>
      <c r="DE58" s="73">
        <v>5</v>
      </c>
      <c r="DF58" s="73">
        <v>3</v>
      </c>
      <c r="DG58" s="73">
        <v>3</v>
      </c>
      <c r="DH58" s="73">
        <v>2</v>
      </c>
      <c r="DJ58" s="73">
        <v>2</v>
      </c>
      <c r="DK58" s="73">
        <v>3</v>
      </c>
      <c r="DL58" s="73">
        <v>2</v>
      </c>
      <c r="DM58" s="73">
        <v>5</v>
      </c>
      <c r="DN58" s="73">
        <v>5</v>
      </c>
      <c r="DO58" s="73">
        <v>5</v>
      </c>
      <c r="DP58" s="73">
        <v>5</v>
      </c>
      <c r="DQ58" s="73">
        <v>3</v>
      </c>
      <c r="DR58" s="72" t="s">
        <v>892</v>
      </c>
      <c r="DS58" s="74">
        <f t="shared" si="19"/>
        <v>0</v>
      </c>
      <c r="ES58" s="37" t="s">
        <v>893</v>
      </c>
      <c r="ET58" s="75">
        <f t="shared" si="20"/>
        <v>63</v>
      </c>
      <c r="EU58" s="76">
        <v>1</v>
      </c>
      <c r="EV58" s="76">
        <v>1</v>
      </c>
      <c r="EW58" s="76">
        <v>1</v>
      </c>
      <c r="EX58" s="76">
        <v>1</v>
      </c>
      <c r="EY58" s="76">
        <v>1</v>
      </c>
      <c r="EZ58" s="76">
        <v>1</v>
      </c>
      <c r="FA58" s="76">
        <v>1</v>
      </c>
      <c r="FB58" s="76">
        <v>1</v>
      </c>
      <c r="FC58" s="76">
        <v>1</v>
      </c>
      <c r="FD58" s="76">
        <v>0</v>
      </c>
      <c r="FE58" s="76">
        <v>0</v>
      </c>
      <c r="FF58" s="76">
        <v>0</v>
      </c>
      <c r="FG58" s="76">
        <v>0</v>
      </c>
      <c r="FH58" s="76">
        <v>0</v>
      </c>
      <c r="FI58" s="76">
        <v>0</v>
      </c>
      <c r="FJ58" s="76">
        <v>0</v>
      </c>
      <c r="FK58" s="76">
        <v>1</v>
      </c>
      <c r="FL58" s="76">
        <v>1</v>
      </c>
      <c r="FM58" s="76">
        <v>1</v>
      </c>
      <c r="FN58" s="76">
        <v>1</v>
      </c>
      <c r="FO58" s="76">
        <v>1</v>
      </c>
      <c r="FP58" s="76">
        <v>1</v>
      </c>
      <c r="FQ58" s="76">
        <v>1</v>
      </c>
      <c r="FR58" s="76">
        <v>1</v>
      </c>
      <c r="FS58" s="76">
        <v>1</v>
      </c>
      <c r="FT58" s="76">
        <v>1</v>
      </c>
      <c r="FU58" s="76">
        <v>1</v>
      </c>
      <c r="FV58" s="76">
        <v>1</v>
      </c>
      <c r="FW58" s="76">
        <v>1</v>
      </c>
      <c r="FX58" s="76">
        <v>1</v>
      </c>
      <c r="FY58" s="76">
        <v>1</v>
      </c>
      <c r="FZ58" s="76">
        <v>1</v>
      </c>
      <c r="GA58" s="76">
        <v>2</v>
      </c>
      <c r="GB58" s="76">
        <v>2</v>
      </c>
      <c r="GC58" s="76">
        <v>2</v>
      </c>
      <c r="GD58" s="76">
        <v>2</v>
      </c>
      <c r="GE58" s="76">
        <v>2</v>
      </c>
      <c r="GF58" s="76">
        <v>2</v>
      </c>
      <c r="GG58" s="76">
        <v>2</v>
      </c>
      <c r="GH58" s="76">
        <v>1</v>
      </c>
      <c r="GI58" s="76">
        <v>1</v>
      </c>
      <c r="GJ58" s="76">
        <v>1</v>
      </c>
      <c r="GK58" s="76">
        <v>1</v>
      </c>
      <c r="GL58" s="76">
        <v>1</v>
      </c>
      <c r="GM58" s="76">
        <v>1</v>
      </c>
      <c r="GN58" s="76">
        <v>1</v>
      </c>
      <c r="GO58" s="76">
        <v>1</v>
      </c>
      <c r="GP58" s="76">
        <v>1</v>
      </c>
      <c r="GQ58" s="76">
        <v>1</v>
      </c>
      <c r="GR58" s="76">
        <v>1</v>
      </c>
      <c r="GS58" s="76">
        <v>1</v>
      </c>
      <c r="GT58" s="76">
        <v>1</v>
      </c>
      <c r="GU58" s="76">
        <v>1</v>
      </c>
      <c r="GV58" s="76">
        <v>1</v>
      </c>
      <c r="GW58" s="76">
        <v>1</v>
      </c>
      <c r="GX58" s="76">
        <v>1</v>
      </c>
      <c r="GY58" s="76">
        <v>1</v>
      </c>
      <c r="GZ58" s="76">
        <v>1</v>
      </c>
      <c r="HA58" s="76">
        <v>1</v>
      </c>
      <c r="HB58" s="76">
        <v>1</v>
      </c>
      <c r="HC58" s="76">
        <v>1</v>
      </c>
      <c r="HD58" s="76">
        <v>1</v>
      </c>
      <c r="HE58" s="76">
        <v>1</v>
      </c>
      <c r="HF58" s="77" t="s">
        <v>894</v>
      </c>
    </row>
    <row r="59" spans="1:214" ht="15.75" customHeight="1" x14ac:dyDescent="0.25">
      <c r="A59" s="31" t="s">
        <v>10</v>
      </c>
      <c r="C59" s="26">
        <v>11</v>
      </c>
      <c r="D59" s="26">
        <v>11</v>
      </c>
      <c r="H59" s="27"/>
      <c r="J59" s="86" t="s">
        <v>598</v>
      </c>
      <c r="K59" s="86"/>
      <c r="L59" s="26" t="s">
        <v>763</v>
      </c>
      <c r="M59" s="26">
        <v>1</v>
      </c>
      <c r="N59" s="32">
        <f t="shared" si="12"/>
        <v>304</v>
      </c>
      <c r="O59" s="32">
        <f t="shared" si="13"/>
        <v>82</v>
      </c>
      <c r="P59" s="55">
        <f t="shared" si="14"/>
        <v>50</v>
      </c>
      <c r="Q59" s="66">
        <v>7</v>
      </c>
      <c r="R59" s="66">
        <v>1</v>
      </c>
      <c r="S59" s="66">
        <v>10</v>
      </c>
      <c r="T59" s="66">
        <v>11</v>
      </c>
      <c r="U59" s="66">
        <v>1</v>
      </c>
      <c r="V59" s="66">
        <v>17</v>
      </c>
      <c r="W59" s="66">
        <v>3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56">
        <f t="shared" si="15"/>
        <v>32</v>
      </c>
      <c r="AF59" s="67">
        <v>3</v>
      </c>
      <c r="AG59" s="67">
        <v>3</v>
      </c>
      <c r="AH59" s="67">
        <v>0</v>
      </c>
      <c r="AI59" s="67">
        <v>0</v>
      </c>
      <c r="AJ59" s="67">
        <v>4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4</v>
      </c>
      <c r="AQ59" s="67">
        <v>4</v>
      </c>
      <c r="AR59" s="67">
        <v>0</v>
      </c>
      <c r="AS59" s="67">
        <v>4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3</v>
      </c>
      <c r="AZ59" s="67">
        <v>3</v>
      </c>
      <c r="BA59" s="67">
        <v>0</v>
      </c>
      <c r="BB59" s="67">
        <v>4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8">
        <v>62</v>
      </c>
      <c r="BI59" s="68">
        <v>62</v>
      </c>
      <c r="BJ59" s="78">
        <f t="shared" si="16"/>
        <v>222</v>
      </c>
      <c r="BK59" s="83">
        <f t="shared" si="17"/>
        <v>51</v>
      </c>
      <c r="BL59" s="67">
        <v>1</v>
      </c>
      <c r="BM59" s="67">
        <v>1</v>
      </c>
      <c r="BN59" s="67">
        <v>1</v>
      </c>
      <c r="BO59" s="67">
        <v>1</v>
      </c>
      <c r="BP59" s="67">
        <v>1</v>
      </c>
      <c r="BQ59" s="67">
        <v>1</v>
      </c>
      <c r="BR59" s="67">
        <v>1</v>
      </c>
      <c r="BS59" s="67">
        <v>1</v>
      </c>
      <c r="BT59" s="67">
        <v>1</v>
      </c>
      <c r="BU59" s="67">
        <v>1</v>
      </c>
      <c r="BV59" s="67">
        <v>2</v>
      </c>
      <c r="BW59" s="67">
        <v>2</v>
      </c>
      <c r="BX59" s="67">
        <v>3</v>
      </c>
      <c r="BY59" s="67">
        <v>0</v>
      </c>
      <c r="BZ59" s="67">
        <v>0</v>
      </c>
      <c r="CA59" s="67">
        <v>0</v>
      </c>
      <c r="CB59" s="67">
        <v>1</v>
      </c>
      <c r="CC59" s="67">
        <v>0</v>
      </c>
      <c r="CD59" s="67">
        <v>0</v>
      </c>
      <c r="CE59" s="67">
        <v>0</v>
      </c>
      <c r="CF59" s="67">
        <v>0</v>
      </c>
      <c r="CG59" s="67">
        <v>2</v>
      </c>
      <c r="CH59" s="67">
        <v>0</v>
      </c>
      <c r="CI59" s="67">
        <v>0</v>
      </c>
      <c r="CJ59" s="67">
        <v>1</v>
      </c>
      <c r="CK59" s="67">
        <v>4</v>
      </c>
      <c r="CL59" s="67">
        <v>5</v>
      </c>
      <c r="CM59" s="67">
        <v>2</v>
      </c>
      <c r="CN59" s="67">
        <v>10</v>
      </c>
      <c r="CO59" s="67">
        <v>1</v>
      </c>
      <c r="CP59" s="67">
        <v>3</v>
      </c>
      <c r="CQ59" s="67">
        <v>5</v>
      </c>
      <c r="CR59" s="70" t="s">
        <v>897</v>
      </c>
      <c r="CS59" s="71">
        <f t="shared" si="18"/>
        <v>74</v>
      </c>
      <c r="CU59" s="73">
        <v>0</v>
      </c>
      <c r="CV59" s="73">
        <v>3</v>
      </c>
      <c r="CW59" s="73">
        <v>3</v>
      </c>
      <c r="CX59" s="73">
        <v>0</v>
      </c>
      <c r="CZ59" s="73">
        <v>2</v>
      </c>
      <c r="DA59" s="73">
        <v>2</v>
      </c>
      <c r="DB59" s="73">
        <v>4</v>
      </c>
      <c r="DC59" s="73">
        <v>9</v>
      </c>
      <c r="DD59" s="73">
        <v>10</v>
      </c>
      <c r="DE59" s="73">
        <v>5</v>
      </c>
      <c r="DF59" s="73">
        <v>3</v>
      </c>
      <c r="DG59" s="73">
        <v>3</v>
      </c>
      <c r="DH59" s="73">
        <v>0</v>
      </c>
      <c r="DJ59" s="73">
        <v>2</v>
      </c>
      <c r="DK59" s="73">
        <v>3</v>
      </c>
      <c r="DL59" s="73">
        <v>2</v>
      </c>
      <c r="DM59" s="73">
        <v>5</v>
      </c>
      <c r="DN59" s="73">
        <v>5</v>
      </c>
      <c r="DO59" s="73">
        <v>5</v>
      </c>
      <c r="DP59" s="73">
        <v>5</v>
      </c>
      <c r="DQ59" s="73">
        <v>3</v>
      </c>
      <c r="DR59" s="72" t="s">
        <v>899</v>
      </c>
      <c r="DS59" s="74">
        <f t="shared" si="19"/>
        <v>61</v>
      </c>
      <c r="DU59" s="37">
        <v>5</v>
      </c>
      <c r="DV59" s="37">
        <v>5</v>
      </c>
      <c r="DW59" s="37">
        <v>2</v>
      </c>
      <c r="DX59" s="37">
        <v>1</v>
      </c>
      <c r="DY59" s="37">
        <v>2</v>
      </c>
      <c r="DZ59" s="37">
        <v>1</v>
      </c>
      <c r="EA59" s="37">
        <v>1</v>
      </c>
      <c r="EB59" s="37">
        <v>6</v>
      </c>
      <c r="EC59" s="37">
        <v>0</v>
      </c>
      <c r="ED59" s="37">
        <v>4</v>
      </c>
      <c r="EE59" s="37">
        <v>1</v>
      </c>
      <c r="EG59" s="37">
        <v>3</v>
      </c>
      <c r="EH59" s="37">
        <v>2</v>
      </c>
      <c r="EI59" s="37">
        <v>1</v>
      </c>
      <c r="EJ59" s="37">
        <v>2</v>
      </c>
      <c r="EK59" s="37">
        <v>2</v>
      </c>
      <c r="EL59" s="37">
        <v>6</v>
      </c>
      <c r="EM59" s="37">
        <v>0</v>
      </c>
      <c r="EN59" s="37">
        <v>8</v>
      </c>
      <c r="EO59" s="37">
        <v>3</v>
      </c>
      <c r="EP59" s="37">
        <v>4</v>
      </c>
      <c r="EQ59" s="37">
        <v>2</v>
      </c>
      <c r="ER59" s="37">
        <v>0</v>
      </c>
      <c r="ES59" s="37" t="s">
        <v>898</v>
      </c>
      <c r="ET59" s="75">
        <f t="shared" si="20"/>
        <v>36</v>
      </c>
      <c r="EU59" s="76">
        <v>1</v>
      </c>
      <c r="EV59" s="76">
        <v>1</v>
      </c>
      <c r="EW59" s="76">
        <v>1</v>
      </c>
      <c r="EX59" s="76">
        <v>1</v>
      </c>
      <c r="EY59" s="76">
        <v>1</v>
      </c>
      <c r="EZ59" s="76">
        <v>1</v>
      </c>
      <c r="FA59" s="76">
        <v>1</v>
      </c>
      <c r="FB59" s="76">
        <v>0</v>
      </c>
      <c r="FC59" s="76">
        <v>1</v>
      </c>
      <c r="FD59" s="76">
        <v>0</v>
      </c>
      <c r="FE59" s="76">
        <v>0</v>
      </c>
      <c r="FF59" s="76">
        <v>0</v>
      </c>
      <c r="FG59" s="76">
        <v>1</v>
      </c>
      <c r="FH59" s="76">
        <v>0</v>
      </c>
      <c r="FI59" s="76">
        <v>0</v>
      </c>
      <c r="FJ59" s="76">
        <v>0</v>
      </c>
      <c r="FK59" s="76">
        <v>1</v>
      </c>
      <c r="FL59" s="76">
        <v>1</v>
      </c>
      <c r="FM59" s="76">
        <v>1</v>
      </c>
      <c r="FN59" s="76">
        <v>1</v>
      </c>
      <c r="FO59" s="76">
        <v>0</v>
      </c>
      <c r="FP59" s="76">
        <v>0</v>
      </c>
      <c r="FQ59" s="76">
        <v>0</v>
      </c>
      <c r="FR59" s="76">
        <v>0</v>
      </c>
      <c r="FS59" s="76">
        <v>1</v>
      </c>
      <c r="FT59" s="76">
        <v>1</v>
      </c>
      <c r="FU59" s="76">
        <v>1</v>
      </c>
      <c r="FV59" s="76">
        <v>1</v>
      </c>
      <c r="FW59" s="76">
        <v>0</v>
      </c>
      <c r="FX59" s="76">
        <v>0</v>
      </c>
      <c r="FY59" s="76">
        <v>0</v>
      </c>
      <c r="FZ59" s="76">
        <v>0</v>
      </c>
      <c r="GA59" s="76">
        <v>0</v>
      </c>
      <c r="GB59" s="76">
        <v>0</v>
      </c>
      <c r="GC59" s="76">
        <v>0</v>
      </c>
      <c r="GD59" s="76">
        <v>0</v>
      </c>
      <c r="GE59" s="76">
        <v>0</v>
      </c>
      <c r="GF59" s="76">
        <v>0</v>
      </c>
      <c r="GG59" s="76">
        <v>0</v>
      </c>
      <c r="GH59" s="76">
        <v>1</v>
      </c>
      <c r="GI59" s="76">
        <v>1</v>
      </c>
      <c r="GJ59" s="76">
        <v>1</v>
      </c>
      <c r="GK59" s="76">
        <v>1</v>
      </c>
      <c r="GL59" s="76">
        <v>1</v>
      </c>
      <c r="GM59" s="76">
        <v>1</v>
      </c>
      <c r="GN59" s="76">
        <v>1</v>
      </c>
      <c r="GO59" s="76">
        <v>0</v>
      </c>
      <c r="GP59" s="76">
        <v>1</v>
      </c>
      <c r="GQ59" s="76">
        <v>1</v>
      </c>
      <c r="GR59" s="76">
        <v>1</v>
      </c>
      <c r="GS59" s="76">
        <v>1</v>
      </c>
      <c r="GT59" s="76">
        <v>0</v>
      </c>
      <c r="GU59" s="76">
        <v>1</v>
      </c>
      <c r="GV59" s="76">
        <v>1</v>
      </c>
      <c r="GW59" s="76">
        <v>1</v>
      </c>
      <c r="GX59" s="76">
        <v>1</v>
      </c>
      <c r="GY59" s="76">
        <v>1</v>
      </c>
      <c r="GZ59" s="76">
        <v>1</v>
      </c>
      <c r="HA59" s="76">
        <v>1</v>
      </c>
      <c r="HB59" s="76">
        <v>0</v>
      </c>
      <c r="HC59" s="76">
        <v>0</v>
      </c>
      <c r="HD59" s="76">
        <v>0</v>
      </c>
      <c r="HE59" s="76">
        <v>1</v>
      </c>
      <c r="HF59" s="77" t="s">
        <v>894</v>
      </c>
    </row>
    <row r="60" spans="1:214" ht="15.75" customHeight="1" x14ac:dyDescent="0.25">
      <c r="A60" s="31" t="s">
        <v>8</v>
      </c>
      <c r="C60" s="26">
        <v>11</v>
      </c>
      <c r="D60" s="26">
        <v>11</v>
      </c>
      <c r="H60" s="27"/>
      <c r="J60" s="86" t="s">
        <v>612</v>
      </c>
      <c r="K60" s="86"/>
      <c r="L60" s="26" t="s">
        <v>763</v>
      </c>
      <c r="M60" s="26">
        <v>2</v>
      </c>
      <c r="N60" s="32">
        <f t="shared" si="12"/>
        <v>258</v>
      </c>
      <c r="O60" s="32">
        <f t="shared" si="13"/>
        <v>49</v>
      </c>
      <c r="P60" s="55">
        <f t="shared" si="14"/>
        <v>49</v>
      </c>
      <c r="Q60" s="66">
        <v>7</v>
      </c>
      <c r="R60" s="66">
        <v>1</v>
      </c>
      <c r="S60" s="66">
        <v>10</v>
      </c>
      <c r="T60" s="66">
        <v>11</v>
      </c>
      <c r="U60" s="66">
        <v>0</v>
      </c>
      <c r="V60" s="66">
        <v>17</v>
      </c>
      <c r="W60" s="66">
        <v>3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56">
        <f t="shared" si="15"/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8">
        <v>49</v>
      </c>
      <c r="BI60" s="68">
        <v>49</v>
      </c>
      <c r="BJ60" s="78">
        <f t="shared" si="16"/>
        <v>209</v>
      </c>
      <c r="BK60" s="83">
        <f t="shared" si="17"/>
        <v>37</v>
      </c>
      <c r="BL60" s="67">
        <v>0</v>
      </c>
      <c r="BM60" s="67">
        <v>1</v>
      </c>
      <c r="BN60" s="67">
        <v>1</v>
      </c>
      <c r="BO60" s="67">
        <v>1</v>
      </c>
      <c r="BP60" s="67">
        <v>1</v>
      </c>
      <c r="BQ60" s="67">
        <v>1</v>
      </c>
      <c r="BR60" s="67">
        <v>0</v>
      </c>
      <c r="BS60" s="67">
        <v>1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>
        <v>0</v>
      </c>
      <c r="CA60" s="67">
        <v>0</v>
      </c>
      <c r="CB60" s="67">
        <v>0</v>
      </c>
      <c r="CC60" s="67">
        <v>0</v>
      </c>
      <c r="CD60" s="67">
        <v>0</v>
      </c>
      <c r="CE60" s="67">
        <v>0</v>
      </c>
      <c r="CF60" s="67">
        <v>0</v>
      </c>
      <c r="CG60" s="67">
        <v>0</v>
      </c>
      <c r="CH60" s="67">
        <v>0</v>
      </c>
      <c r="CI60" s="67">
        <v>0</v>
      </c>
      <c r="CJ60" s="67">
        <v>1</v>
      </c>
      <c r="CK60" s="67">
        <v>4</v>
      </c>
      <c r="CL60" s="67">
        <v>5</v>
      </c>
      <c r="CM60" s="67">
        <v>2</v>
      </c>
      <c r="CN60" s="67">
        <v>10</v>
      </c>
      <c r="CO60" s="67">
        <v>1</v>
      </c>
      <c r="CP60" s="67">
        <v>3</v>
      </c>
      <c r="CQ60" s="67">
        <v>5</v>
      </c>
      <c r="CR60" s="70" t="s">
        <v>897</v>
      </c>
      <c r="CS60" s="71">
        <f t="shared" si="18"/>
        <v>69</v>
      </c>
      <c r="CU60" s="73">
        <v>6</v>
      </c>
      <c r="CV60" s="73">
        <v>0</v>
      </c>
      <c r="CW60" s="73">
        <v>0</v>
      </c>
      <c r="CX60" s="73">
        <v>0</v>
      </c>
      <c r="CZ60" s="71">
        <v>2</v>
      </c>
      <c r="DA60" s="71">
        <v>2</v>
      </c>
      <c r="DB60" s="71">
        <v>4</v>
      </c>
      <c r="DC60" s="71">
        <v>9</v>
      </c>
      <c r="DD60" s="71">
        <v>10</v>
      </c>
      <c r="DE60" s="71">
        <v>5</v>
      </c>
      <c r="DF60" s="71">
        <v>3</v>
      </c>
      <c r="DG60" s="71">
        <v>3</v>
      </c>
      <c r="DH60" s="71">
        <v>0</v>
      </c>
      <c r="DJ60" s="73">
        <v>2</v>
      </c>
      <c r="DK60" s="73">
        <v>3</v>
      </c>
      <c r="DL60" s="73">
        <v>2</v>
      </c>
      <c r="DM60" s="73">
        <v>5</v>
      </c>
      <c r="DN60" s="73">
        <v>5</v>
      </c>
      <c r="DO60" s="73">
        <v>5</v>
      </c>
      <c r="DP60" s="73">
        <v>3</v>
      </c>
      <c r="DQ60" s="73">
        <v>0</v>
      </c>
      <c r="DR60" s="72" t="s">
        <v>892</v>
      </c>
      <c r="DS60" s="74">
        <f t="shared" si="19"/>
        <v>58</v>
      </c>
      <c r="DU60" s="37">
        <v>5</v>
      </c>
      <c r="DV60" s="37">
        <v>5</v>
      </c>
      <c r="DW60" s="37">
        <v>1</v>
      </c>
      <c r="DX60" s="37">
        <v>1</v>
      </c>
      <c r="DY60" s="37">
        <v>2</v>
      </c>
      <c r="DZ60" s="37">
        <v>1</v>
      </c>
      <c r="EA60" s="37">
        <v>3</v>
      </c>
      <c r="EB60" s="37">
        <v>5</v>
      </c>
      <c r="EC60" s="37">
        <v>0</v>
      </c>
      <c r="ED60" s="37">
        <v>3</v>
      </c>
      <c r="EE60" s="37">
        <v>1</v>
      </c>
      <c r="EG60" s="37">
        <v>3</v>
      </c>
      <c r="EH60" s="37">
        <v>2</v>
      </c>
      <c r="EI60" s="37">
        <v>1</v>
      </c>
      <c r="EJ60" s="37">
        <v>2</v>
      </c>
      <c r="EK60" s="37">
        <v>2</v>
      </c>
      <c r="EL60" s="37">
        <v>4</v>
      </c>
      <c r="EM60" s="37">
        <v>0</v>
      </c>
      <c r="EN60" s="37">
        <v>8</v>
      </c>
      <c r="EO60" s="37">
        <v>3</v>
      </c>
      <c r="EP60" s="37">
        <v>4</v>
      </c>
      <c r="EQ60" s="37">
        <v>2</v>
      </c>
      <c r="ER60" s="37">
        <v>0</v>
      </c>
      <c r="ES60" s="37" t="s">
        <v>898</v>
      </c>
      <c r="ET60" s="75">
        <f t="shared" si="20"/>
        <v>45</v>
      </c>
      <c r="EU60" s="76">
        <v>1</v>
      </c>
      <c r="EV60" s="76">
        <v>1</v>
      </c>
      <c r="EW60" s="76">
        <v>1</v>
      </c>
      <c r="EX60" s="76">
        <v>1</v>
      </c>
      <c r="EY60" s="76">
        <v>1</v>
      </c>
      <c r="EZ60" s="76">
        <v>1</v>
      </c>
      <c r="FA60" s="76">
        <v>1</v>
      </c>
      <c r="FB60" s="76">
        <v>1</v>
      </c>
      <c r="FC60" s="76">
        <v>1</v>
      </c>
      <c r="FD60" s="76">
        <v>0</v>
      </c>
      <c r="FE60" s="76">
        <v>0</v>
      </c>
      <c r="FF60" s="76">
        <v>0</v>
      </c>
      <c r="FG60" s="76">
        <v>0</v>
      </c>
      <c r="FH60" s="76">
        <v>0</v>
      </c>
      <c r="FI60" s="76">
        <v>0</v>
      </c>
      <c r="FJ60" s="76">
        <v>0</v>
      </c>
      <c r="FK60" s="76">
        <v>1</v>
      </c>
      <c r="FL60" s="76">
        <v>1</v>
      </c>
      <c r="FM60" s="76">
        <v>1</v>
      </c>
      <c r="FN60" s="76">
        <v>1</v>
      </c>
      <c r="FO60" s="76">
        <v>1</v>
      </c>
      <c r="FP60" s="76">
        <v>1</v>
      </c>
      <c r="FQ60" s="76">
        <v>1</v>
      </c>
      <c r="FR60" s="76">
        <v>1</v>
      </c>
      <c r="FS60" s="76">
        <v>1</v>
      </c>
      <c r="FT60" s="76">
        <v>1</v>
      </c>
      <c r="FU60" s="76">
        <v>1</v>
      </c>
      <c r="FV60" s="76">
        <v>1</v>
      </c>
      <c r="FW60" s="76">
        <v>1</v>
      </c>
      <c r="FX60" s="76">
        <v>0</v>
      </c>
      <c r="FY60" s="76">
        <v>0</v>
      </c>
      <c r="FZ60" s="76">
        <v>0</v>
      </c>
      <c r="GA60" s="76">
        <v>0</v>
      </c>
      <c r="GB60" s="76">
        <v>0</v>
      </c>
      <c r="GC60" s="76">
        <v>0</v>
      </c>
      <c r="GD60" s="76">
        <v>0</v>
      </c>
      <c r="GE60" s="76">
        <v>0</v>
      </c>
      <c r="GF60" s="76">
        <v>0</v>
      </c>
      <c r="GG60" s="76">
        <v>0</v>
      </c>
      <c r="GH60" s="76">
        <v>1</v>
      </c>
      <c r="GI60" s="76">
        <v>1</v>
      </c>
      <c r="GJ60" s="76">
        <v>1</v>
      </c>
      <c r="GK60" s="76">
        <v>1</v>
      </c>
      <c r="GL60" s="76">
        <v>1</v>
      </c>
      <c r="GM60" s="76">
        <v>1</v>
      </c>
      <c r="GN60" s="76">
        <v>1</v>
      </c>
      <c r="GO60" s="76">
        <v>1</v>
      </c>
      <c r="GP60" s="76">
        <v>1</v>
      </c>
      <c r="GQ60" s="76">
        <v>1</v>
      </c>
      <c r="GR60" s="76">
        <v>1</v>
      </c>
      <c r="GS60" s="76">
        <v>1</v>
      </c>
      <c r="GT60" s="76">
        <v>0</v>
      </c>
      <c r="GU60" s="76">
        <v>1</v>
      </c>
      <c r="GV60" s="76">
        <v>1</v>
      </c>
      <c r="GW60" s="76">
        <v>1</v>
      </c>
      <c r="GX60" s="76">
        <v>1</v>
      </c>
      <c r="GY60" s="76">
        <v>1</v>
      </c>
      <c r="GZ60" s="76">
        <v>1</v>
      </c>
      <c r="HA60" s="76">
        <v>1</v>
      </c>
      <c r="HB60" s="76">
        <v>1</v>
      </c>
      <c r="HC60" s="76">
        <v>1</v>
      </c>
      <c r="HD60" s="76">
        <v>1</v>
      </c>
      <c r="HE60" s="76">
        <v>1</v>
      </c>
      <c r="HF60" s="77" t="s">
        <v>894</v>
      </c>
    </row>
    <row r="61" spans="1:214" ht="15.75" customHeight="1" x14ac:dyDescent="0.25">
      <c r="A61" s="31" t="s">
        <v>401</v>
      </c>
      <c r="C61" s="26">
        <v>11</v>
      </c>
      <c r="D61" s="26">
        <v>11</v>
      </c>
      <c r="H61" s="27"/>
      <c r="J61" s="86" t="s">
        <v>605</v>
      </c>
      <c r="K61" s="86"/>
      <c r="M61" s="26">
        <v>2</v>
      </c>
      <c r="N61" s="32">
        <f t="shared" si="12"/>
        <v>206</v>
      </c>
      <c r="O61" s="32">
        <f t="shared" si="13"/>
        <v>57</v>
      </c>
      <c r="P61" s="55">
        <f t="shared" si="14"/>
        <v>28</v>
      </c>
      <c r="Q61" s="66">
        <v>7</v>
      </c>
      <c r="R61" s="66">
        <v>0</v>
      </c>
      <c r="S61" s="66">
        <v>10</v>
      </c>
      <c r="T61" s="66">
        <v>11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56">
        <f t="shared" si="15"/>
        <v>29</v>
      </c>
      <c r="AF61" s="67">
        <v>3</v>
      </c>
      <c r="AG61" s="67">
        <v>3</v>
      </c>
      <c r="AH61" s="67">
        <v>3</v>
      </c>
      <c r="AI61" s="67">
        <v>3</v>
      </c>
      <c r="AJ61" s="67">
        <v>0</v>
      </c>
      <c r="AK61" s="67">
        <v>0</v>
      </c>
      <c r="AL61" s="67">
        <v>0</v>
      </c>
      <c r="AM61" s="67">
        <v>2</v>
      </c>
      <c r="AN61" s="67">
        <v>0</v>
      </c>
      <c r="AO61" s="67">
        <v>0</v>
      </c>
      <c r="AP61" s="67">
        <v>4</v>
      </c>
      <c r="AQ61" s="67">
        <v>4</v>
      </c>
      <c r="AR61" s="67">
        <v>3</v>
      </c>
      <c r="AS61" s="67">
        <v>0</v>
      </c>
      <c r="AT61" s="67">
        <v>0</v>
      </c>
      <c r="AU61" s="67">
        <v>0</v>
      </c>
      <c r="AV61" s="67">
        <v>0</v>
      </c>
      <c r="AW61" s="67">
        <v>0</v>
      </c>
      <c r="AX61" s="67">
        <v>0</v>
      </c>
      <c r="AY61" s="67">
        <v>0</v>
      </c>
      <c r="AZ61" s="67">
        <v>0</v>
      </c>
      <c r="BA61" s="67">
        <v>4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0</v>
      </c>
      <c r="BH61" s="68">
        <v>21</v>
      </c>
      <c r="BI61" s="68">
        <v>21</v>
      </c>
      <c r="BJ61" s="78">
        <f t="shared" si="16"/>
        <v>149</v>
      </c>
      <c r="BK61" s="83">
        <f t="shared" si="17"/>
        <v>0</v>
      </c>
      <c r="CR61" s="70" t="s">
        <v>891</v>
      </c>
      <c r="CS61" s="71">
        <f t="shared" si="18"/>
        <v>16</v>
      </c>
      <c r="CU61" s="73">
        <v>6</v>
      </c>
      <c r="CV61" s="73">
        <v>4</v>
      </c>
      <c r="CW61" s="73">
        <v>6</v>
      </c>
      <c r="CX61" s="73">
        <v>0</v>
      </c>
      <c r="CZ61" s="73">
        <v>0</v>
      </c>
      <c r="DA61" s="73">
        <v>0</v>
      </c>
      <c r="DB61" s="73">
        <v>0</v>
      </c>
      <c r="DC61" s="73">
        <v>0</v>
      </c>
      <c r="DD61" s="73">
        <v>0</v>
      </c>
      <c r="DE61" s="73">
        <v>0</v>
      </c>
      <c r="DF61" s="73">
        <v>0</v>
      </c>
      <c r="DG61" s="73">
        <v>0</v>
      </c>
      <c r="DH61" s="73">
        <v>0</v>
      </c>
      <c r="DJ61" s="73">
        <v>0</v>
      </c>
      <c r="DK61" s="73">
        <v>0</v>
      </c>
      <c r="DL61" s="73">
        <v>0</v>
      </c>
      <c r="DM61" s="73">
        <v>0</v>
      </c>
      <c r="DN61" s="73">
        <v>0</v>
      </c>
      <c r="DO61" s="73">
        <v>0</v>
      </c>
      <c r="DP61" s="73">
        <v>0</v>
      </c>
      <c r="DQ61" s="73">
        <v>0</v>
      </c>
      <c r="DR61" s="72" t="s">
        <v>892</v>
      </c>
      <c r="DS61" s="74">
        <f t="shared" si="19"/>
        <v>80</v>
      </c>
      <c r="DU61" s="37">
        <v>5</v>
      </c>
      <c r="DV61" s="37">
        <v>5</v>
      </c>
      <c r="DW61" s="37">
        <v>3</v>
      </c>
      <c r="DX61" s="37">
        <v>2</v>
      </c>
      <c r="DY61" s="37">
        <v>2</v>
      </c>
      <c r="DZ61" s="37">
        <v>2</v>
      </c>
      <c r="EA61" s="37">
        <v>3</v>
      </c>
      <c r="EB61" s="37">
        <v>6</v>
      </c>
      <c r="EC61" s="37">
        <v>3</v>
      </c>
      <c r="ED61" s="37">
        <v>4</v>
      </c>
      <c r="EE61" s="37">
        <v>5</v>
      </c>
      <c r="EG61" s="37">
        <v>3</v>
      </c>
      <c r="EH61" s="37">
        <v>2</v>
      </c>
      <c r="EI61" s="37">
        <v>1</v>
      </c>
      <c r="EJ61" s="37">
        <v>2</v>
      </c>
      <c r="EK61" s="37">
        <v>2</v>
      </c>
      <c r="EL61" s="37">
        <v>6</v>
      </c>
      <c r="EM61" s="37">
        <v>4</v>
      </c>
      <c r="EN61" s="37">
        <v>8</v>
      </c>
      <c r="EO61" s="37">
        <v>3</v>
      </c>
      <c r="EP61" s="37">
        <v>4</v>
      </c>
      <c r="EQ61" s="37">
        <v>3</v>
      </c>
      <c r="ER61" s="37">
        <v>2</v>
      </c>
      <c r="ES61" s="37" t="s">
        <v>893</v>
      </c>
      <c r="ET61" s="75">
        <f t="shared" si="20"/>
        <v>53</v>
      </c>
      <c r="EU61" s="76">
        <v>1</v>
      </c>
      <c r="EV61" s="76">
        <v>1</v>
      </c>
      <c r="EW61" s="76">
        <v>1</v>
      </c>
      <c r="EX61" s="76">
        <v>1</v>
      </c>
      <c r="EY61" s="76">
        <v>1</v>
      </c>
      <c r="EZ61" s="76">
        <v>1</v>
      </c>
      <c r="FA61" s="76">
        <v>1</v>
      </c>
      <c r="FB61" s="76">
        <v>1</v>
      </c>
      <c r="FC61" s="76">
        <v>1</v>
      </c>
      <c r="FD61" s="76">
        <v>1</v>
      </c>
      <c r="FE61" s="76">
        <v>1</v>
      </c>
      <c r="FF61" s="76">
        <v>1</v>
      </c>
      <c r="FG61" s="76">
        <v>1</v>
      </c>
      <c r="FH61" s="76">
        <v>1</v>
      </c>
      <c r="FI61" s="76">
        <v>1</v>
      </c>
      <c r="FJ61" s="76">
        <v>1</v>
      </c>
      <c r="FK61" s="76">
        <v>1</v>
      </c>
      <c r="FL61" s="76">
        <v>1</v>
      </c>
      <c r="FM61" s="76">
        <v>1</v>
      </c>
      <c r="FN61" s="76">
        <v>1</v>
      </c>
      <c r="FO61" s="76">
        <v>1</v>
      </c>
      <c r="FP61" s="76">
        <v>1</v>
      </c>
      <c r="FQ61" s="76">
        <v>1</v>
      </c>
      <c r="FR61" s="76">
        <v>1</v>
      </c>
      <c r="FS61" s="76">
        <v>1</v>
      </c>
      <c r="FT61" s="76">
        <v>1</v>
      </c>
      <c r="FU61" s="76">
        <v>1</v>
      </c>
      <c r="FV61" s="76">
        <v>1</v>
      </c>
      <c r="FW61" s="76">
        <v>1</v>
      </c>
      <c r="FX61" s="76">
        <v>0</v>
      </c>
      <c r="FY61" s="76">
        <v>0</v>
      </c>
      <c r="FZ61" s="76">
        <v>0</v>
      </c>
      <c r="GA61" s="76">
        <v>0</v>
      </c>
      <c r="GB61" s="76">
        <v>0</v>
      </c>
      <c r="GC61" s="76">
        <v>0</v>
      </c>
      <c r="GD61" s="76">
        <v>0</v>
      </c>
      <c r="GE61" s="76">
        <v>0</v>
      </c>
      <c r="GF61" s="76">
        <v>0</v>
      </c>
      <c r="GG61" s="76">
        <v>0</v>
      </c>
      <c r="GH61" s="76">
        <v>1</v>
      </c>
      <c r="GI61" s="76">
        <v>1</v>
      </c>
      <c r="GJ61" s="76">
        <v>1</v>
      </c>
      <c r="GK61" s="76">
        <v>1</v>
      </c>
      <c r="GL61" s="76">
        <v>1</v>
      </c>
      <c r="GM61" s="76">
        <v>1</v>
      </c>
      <c r="GN61" s="76">
        <v>1</v>
      </c>
      <c r="GO61" s="76">
        <v>1</v>
      </c>
      <c r="GP61" s="76">
        <v>1</v>
      </c>
      <c r="GQ61" s="76">
        <v>1</v>
      </c>
      <c r="GR61" s="76">
        <v>1</v>
      </c>
      <c r="GS61" s="76">
        <v>1</v>
      </c>
      <c r="GT61" s="76">
        <v>1</v>
      </c>
      <c r="GU61" s="76">
        <v>1</v>
      </c>
      <c r="GV61" s="76">
        <v>1</v>
      </c>
      <c r="GW61" s="76">
        <v>1</v>
      </c>
      <c r="GX61" s="76">
        <v>1</v>
      </c>
      <c r="GY61" s="76">
        <v>1</v>
      </c>
      <c r="GZ61" s="76">
        <v>1</v>
      </c>
      <c r="HA61" s="76">
        <v>1</v>
      </c>
      <c r="HB61" s="76">
        <v>1</v>
      </c>
      <c r="HC61" s="76">
        <v>1</v>
      </c>
      <c r="HD61" s="76">
        <v>1</v>
      </c>
      <c r="HE61" s="76">
        <v>1</v>
      </c>
      <c r="HF61" s="77" t="s">
        <v>894</v>
      </c>
    </row>
    <row r="62" spans="1:214" ht="15.75" customHeight="1" x14ac:dyDescent="0.25">
      <c r="A62" s="31" t="s">
        <v>83</v>
      </c>
      <c r="C62" s="26">
        <v>11</v>
      </c>
      <c r="D62" s="26">
        <v>11</v>
      </c>
      <c r="H62" s="27"/>
      <c r="J62" s="86" t="s">
        <v>614</v>
      </c>
      <c r="K62" s="86"/>
      <c r="M62" s="26">
        <v>2</v>
      </c>
      <c r="N62" s="32">
        <f t="shared" si="12"/>
        <v>190</v>
      </c>
      <c r="O62" s="32">
        <f t="shared" si="13"/>
        <v>48</v>
      </c>
      <c r="P62" s="55">
        <f t="shared" si="14"/>
        <v>7</v>
      </c>
      <c r="Q62" s="66">
        <v>7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56">
        <f t="shared" si="15"/>
        <v>41</v>
      </c>
      <c r="AF62" s="67">
        <v>3</v>
      </c>
      <c r="AG62" s="67">
        <v>3</v>
      </c>
      <c r="AH62" s="67">
        <v>3</v>
      </c>
      <c r="AI62" s="67">
        <v>3</v>
      </c>
      <c r="AJ62" s="67">
        <v>0</v>
      </c>
      <c r="AK62" s="67">
        <v>2</v>
      </c>
      <c r="AL62" s="67">
        <v>0</v>
      </c>
      <c r="AM62" s="67">
        <v>0</v>
      </c>
      <c r="AN62" s="67">
        <v>0</v>
      </c>
      <c r="AO62" s="67">
        <v>0</v>
      </c>
      <c r="AP62" s="67">
        <v>4</v>
      </c>
      <c r="AQ62" s="67">
        <v>4</v>
      </c>
      <c r="AR62" s="67">
        <v>3</v>
      </c>
      <c r="AS62" s="67">
        <v>0</v>
      </c>
      <c r="AT62" s="67">
        <v>3</v>
      </c>
      <c r="AU62" s="67">
        <v>0</v>
      </c>
      <c r="AV62" s="67">
        <v>0</v>
      </c>
      <c r="AW62" s="67">
        <v>0</v>
      </c>
      <c r="AX62" s="67">
        <v>0</v>
      </c>
      <c r="AY62" s="67">
        <v>3</v>
      </c>
      <c r="AZ62" s="67">
        <v>3</v>
      </c>
      <c r="BA62" s="67">
        <v>4</v>
      </c>
      <c r="BB62" s="67">
        <v>0</v>
      </c>
      <c r="BC62" s="67">
        <v>3</v>
      </c>
      <c r="BD62" s="67">
        <v>0</v>
      </c>
      <c r="BE62" s="67">
        <v>0</v>
      </c>
      <c r="BF62" s="67">
        <v>0</v>
      </c>
      <c r="BG62" s="67">
        <v>0</v>
      </c>
      <c r="BH62" s="68">
        <v>4</v>
      </c>
      <c r="BI62" s="68">
        <v>4</v>
      </c>
      <c r="BJ62" s="78">
        <f t="shared" si="16"/>
        <v>142</v>
      </c>
      <c r="BK62" s="83">
        <f t="shared" si="17"/>
        <v>27</v>
      </c>
      <c r="BO62" s="67">
        <v>1</v>
      </c>
      <c r="BP62" s="67">
        <v>1</v>
      </c>
      <c r="BQ62" s="67">
        <v>1</v>
      </c>
      <c r="BR62" s="67">
        <v>1</v>
      </c>
      <c r="BS62" s="67">
        <v>1</v>
      </c>
      <c r="BU62" s="67">
        <v>1</v>
      </c>
      <c r="BV62" s="67">
        <v>2</v>
      </c>
      <c r="BW62" s="67">
        <v>2</v>
      </c>
      <c r="CA62" s="67">
        <v>1</v>
      </c>
      <c r="CB62" s="67">
        <v>1</v>
      </c>
      <c r="CD62" s="67">
        <v>4</v>
      </c>
      <c r="CG62" s="67">
        <v>5</v>
      </c>
      <c r="CI62" s="67">
        <v>5</v>
      </c>
      <c r="CJ62" s="67">
        <v>1</v>
      </c>
      <c r="CR62" s="70" t="s">
        <v>891</v>
      </c>
      <c r="CS62" s="71">
        <f t="shared" si="18"/>
        <v>60</v>
      </c>
      <c r="CU62" s="73">
        <v>6</v>
      </c>
      <c r="CV62" s="73">
        <v>6</v>
      </c>
      <c r="CW62" s="73">
        <v>9</v>
      </c>
      <c r="CX62" s="73">
        <v>9</v>
      </c>
      <c r="CZ62" s="73">
        <v>0</v>
      </c>
      <c r="DA62" s="73">
        <v>0</v>
      </c>
      <c r="DB62" s="73">
        <v>0</v>
      </c>
      <c r="DC62" s="73">
        <v>0</v>
      </c>
      <c r="DD62" s="73">
        <v>0</v>
      </c>
      <c r="DE62" s="73">
        <v>0</v>
      </c>
      <c r="DF62" s="73">
        <v>0</v>
      </c>
      <c r="DG62" s="73">
        <v>0</v>
      </c>
      <c r="DH62" s="73">
        <v>0</v>
      </c>
      <c r="DJ62" s="73">
        <v>2</v>
      </c>
      <c r="DK62" s="73">
        <v>3</v>
      </c>
      <c r="DL62" s="73">
        <v>2</v>
      </c>
      <c r="DM62" s="73">
        <v>5</v>
      </c>
      <c r="DN62" s="73">
        <v>5</v>
      </c>
      <c r="DO62" s="73">
        <v>5</v>
      </c>
      <c r="DP62" s="73">
        <v>5</v>
      </c>
      <c r="DQ62" s="73">
        <v>3</v>
      </c>
      <c r="DR62" s="72" t="s">
        <v>892</v>
      </c>
      <c r="DS62" s="74">
        <f t="shared" si="19"/>
        <v>44</v>
      </c>
      <c r="DU62" s="37">
        <v>5</v>
      </c>
      <c r="DV62" s="37">
        <v>5</v>
      </c>
      <c r="DW62" s="37">
        <v>1</v>
      </c>
      <c r="DX62" s="37">
        <v>2</v>
      </c>
      <c r="DY62" s="37">
        <v>2</v>
      </c>
      <c r="DZ62" s="37">
        <v>2</v>
      </c>
      <c r="EA62" s="37">
        <v>3</v>
      </c>
      <c r="EB62" s="37">
        <v>3</v>
      </c>
      <c r="EC62" s="37">
        <v>0</v>
      </c>
      <c r="ED62" s="37">
        <v>2</v>
      </c>
      <c r="EE62" s="37">
        <v>2</v>
      </c>
      <c r="EG62" s="37">
        <v>3</v>
      </c>
      <c r="EH62" s="37">
        <v>2</v>
      </c>
      <c r="EJ62" s="37">
        <v>2</v>
      </c>
      <c r="EK62" s="37">
        <v>2</v>
      </c>
      <c r="EL62" s="37">
        <v>2</v>
      </c>
      <c r="EN62" s="37">
        <v>2</v>
      </c>
      <c r="EO62" s="37">
        <v>2</v>
      </c>
      <c r="EP62" s="37">
        <v>2</v>
      </c>
      <c r="ES62" s="37" t="s">
        <v>893</v>
      </c>
      <c r="ET62" s="75">
        <f t="shared" si="20"/>
        <v>11</v>
      </c>
      <c r="EU62" s="76">
        <v>0</v>
      </c>
      <c r="EV62" s="76">
        <v>0</v>
      </c>
      <c r="EW62" s="76">
        <v>0</v>
      </c>
      <c r="EX62" s="76">
        <v>0</v>
      </c>
      <c r="EY62" s="76">
        <v>0</v>
      </c>
      <c r="EZ62" s="76">
        <v>1</v>
      </c>
      <c r="FA62" s="76">
        <v>1</v>
      </c>
      <c r="FB62" s="76">
        <v>0</v>
      </c>
      <c r="FC62" s="76">
        <v>0</v>
      </c>
      <c r="FD62" s="76">
        <v>0</v>
      </c>
      <c r="FE62" s="76">
        <v>1</v>
      </c>
      <c r="FF62" s="76">
        <v>1</v>
      </c>
      <c r="FG62" s="76">
        <v>0</v>
      </c>
      <c r="FH62" s="76">
        <v>1</v>
      </c>
      <c r="FI62" s="76">
        <v>1</v>
      </c>
      <c r="FJ62" s="76">
        <v>1</v>
      </c>
      <c r="FK62" s="76">
        <v>0</v>
      </c>
      <c r="FL62" s="76">
        <v>0</v>
      </c>
      <c r="FM62" s="76">
        <v>0</v>
      </c>
      <c r="FN62" s="76">
        <v>0</v>
      </c>
      <c r="FO62" s="76">
        <v>0</v>
      </c>
      <c r="FP62" s="76">
        <v>0</v>
      </c>
      <c r="FQ62" s="76">
        <v>0</v>
      </c>
      <c r="FR62" s="76">
        <v>0</v>
      </c>
      <c r="FS62" s="76">
        <v>0</v>
      </c>
      <c r="FT62" s="76">
        <v>0</v>
      </c>
      <c r="FU62" s="76">
        <v>0</v>
      </c>
      <c r="FV62" s="76">
        <v>0</v>
      </c>
      <c r="FW62" s="76">
        <v>0</v>
      </c>
      <c r="FX62" s="76">
        <v>0</v>
      </c>
      <c r="FY62" s="76">
        <v>0</v>
      </c>
      <c r="FZ62" s="76">
        <v>0</v>
      </c>
      <c r="GA62" s="76">
        <v>0</v>
      </c>
      <c r="GB62" s="76">
        <v>0</v>
      </c>
      <c r="GC62" s="76">
        <v>0</v>
      </c>
      <c r="GD62" s="76">
        <v>0</v>
      </c>
      <c r="GE62" s="76">
        <v>0</v>
      </c>
      <c r="GF62" s="76">
        <v>0</v>
      </c>
      <c r="GG62" s="76">
        <v>0</v>
      </c>
      <c r="GH62" s="76">
        <v>0</v>
      </c>
      <c r="GI62" s="76">
        <v>0</v>
      </c>
      <c r="GJ62" s="76">
        <v>0</v>
      </c>
      <c r="GK62" s="76">
        <v>0</v>
      </c>
      <c r="GL62" s="76">
        <v>0</v>
      </c>
      <c r="GM62" s="76">
        <v>1</v>
      </c>
      <c r="GN62" s="76">
        <v>1</v>
      </c>
      <c r="GO62" s="76">
        <v>0</v>
      </c>
      <c r="GP62" s="76">
        <v>0</v>
      </c>
      <c r="GQ62" s="76">
        <v>0</v>
      </c>
      <c r="GR62" s="76">
        <v>0</v>
      </c>
      <c r="GS62" s="76">
        <v>1</v>
      </c>
      <c r="GT62" s="76">
        <v>0</v>
      </c>
      <c r="GU62" s="76">
        <v>0</v>
      </c>
      <c r="GV62" s="76">
        <v>0</v>
      </c>
      <c r="GW62" s="76">
        <v>1</v>
      </c>
      <c r="GX62" s="76">
        <v>0</v>
      </c>
      <c r="GY62" s="76">
        <v>0</v>
      </c>
      <c r="GZ62" s="76">
        <v>0</v>
      </c>
      <c r="HA62" s="76">
        <v>0</v>
      </c>
      <c r="HB62" s="76">
        <v>0</v>
      </c>
      <c r="HC62" s="76">
        <v>0</v>
      </c>
      <c r="HD62" s="76">
        <v>0</v>
      </c>
      <c r="HE62" s="76">
        <v>0</v>
      </c>
      <c r="HF62" s="77" t="s">
        <v>894</v>
      </c>
    </row>
    <row r="63" spans="1:214" ht="15.75" customHeight="1" x14ac:dyDescent="0.25">
      <c r="A63" s="31" t="s">
        <v>90</v>
      </c>
      <c r="C63" s="26">
        <v>11</v>
      </c>
      <c r="D63" s="26">
        <v>11</v>
      </c>
      <c r="H63" s="27"/>
      <c r="J63" s="86" t="s">
        <v>615</v>
      </c>
      <c r="K63" s="86"/>
      <c r="M63" s="26">
        <v>3</v>
      </c>
      <c r="N63" s="32">
        <f t="shared" si="12"/>
        <v>176</v>
      </c>
      <c r="O63" s="32">
        <f t="shared" si="13"/>
        <v>45</v>
      </c>
      <c r="P63" s="55">
        <f t="shared" si="14"/>
        <v>7</v>
      </c>
      <c r="Q63" s="66">
        <v>7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56">
        <f t="shared" si="15"/>
        <v>38</v>
      </c>
      <c r="AF63" s="67">
        <v>3</v>
      </c>
      <c r="AG63" s="67">
        <v>3</v>
      </c>
      <c r="AH63" s="67">
        <v>3</v>
      </c>
      <c r="AI63" s="67">
        <v>3</v>
      </c>
      <c r="AJ63" s="67">
        <v>0</v>
      </c>
      <c r="AK63" s="67">
        <v>2</v>
      </c>
      <c r="AL63" s="67">
        <v>0</v>
      </c>
      <c r="AM63" s="67">
        <v>0</v>
      </c>
      <c r="AN63" s="67">
        <v>0</v>
      </c>
      <c r="AO63" s="67">
        <v>0</v>
      </c>
      <c r="AP63" s="67">
        <v>4</v>
      </c>
      <c r="AQ63" s="67">
        <v>4</v>
      </c>
      <c r="AR63" s="67">
        <v>3</v>
      </c>
      <c r="AS63" s="67">
        <v>0</v>
      </c>
      <c r="AT63" s="67">
        <v>3</v>
      </c>
      <c r="AU63" s="67">
        <v>0</v>
      </c>
      <c r="AV63" s="67">
        <v>0</v>
      </c>
      <c r="AW63" s="67">
        <v>0</v>
      </c>
      <c r="AX63" s="67">
        <v>0</v>
      </c>
      <c r="AY63" s="67">
        <v>0</v>
      </c>
      <c r="AZ63" s="67">
        <v>3</v>
      </c>
      <c r="BA63" s="67">
        <v>4</v>
      </c>
      <c r="BB63" s="67">
        <v>0</v>
      </c>
      <c r="BC63" s="67">
        <v>3</v>
      </c>
      <c r="BD63" s="67">
        <v>0</v>
      </c>
      <c r="BE63" s="67">
        <v>0</v>
      </c>
      <c r="BF63" s="67">
        <v>0</v>
      </c>
      <c r="BG63" s="67">
        <v>0</v>
      </c>
      <c r="BH63" s="68">
        <v>32</v>
      </c>
      <c r="BI63" s="68">
        <v>32</v>
      </c>
      <c r="BJ63" s="78">
        <f t="shared" si="16"/>
        <v>131</v>
      </c>
      <c r="BK63" s="83">
        <f t="shared" si="17"/>
        <v>20</v>
      </c>
      <c r="BO63" s="67">
        <v>1</v>
      </c>
      <c r="BQ63" s="67">
        <v>1</v>
      </c>
      <c r="BR63" s="67">
        <v>1</v>
      </c>
      <c r="BS63" s="67">
        <v>1</v>
      </c>
      <c r="BU63" s="67">
        <v>1</v>
      </c>
      <c r="BV63" s="67">
        <v>2</v>
      </c>
      <c r="BW63" s="67">
        <v>2</v>
      </c>
      <c r="CA63" s="67">
        <v>1</v>
      </c>
      <c r="CB63" s="67">
        <v>1</v>
      </c>
      <c r="CG63" s="67">
        <v>5</v>
      </c>
      <c r="CK63" s="67">
        <v>4</v>
      </c>
      <c r="CR63" s="70" t="s">
        <v>891</v>
      </c>
      <c r="CS63" s="71">
        <f t="shared" si="18"/>
        <v>60</v>
      </c>
      <c r="CU63" s="71">
        <v>6</v>
      </c>
      <c r="CV63" s="71">
        <v>6</v>
      </c>
      <c r="CW63" s="71">
        <v>9</v>
      </c>
      <c r="CX63" s="71">
        <v>9</v>
      </c>
      <c r="CZ63" s="73">
        <v>0</v>
      </c>
      <c r="DA63" s="73">
        <v>0</v>
      </c>
      <c r="DB63" s="73">
        <v>0</v>
      </c>
      <c r="DC63" s="73">
        <v>0</v>
      </c>
      <c r="DD63" s="73">
        <v>0</v>
      </c>
      <c r="DE63" s="73">
        <v>0</v>
      </c>
      <c r="DF63" s="73">
        <v>0</v>
      </c>
      <c r="DG63" s="73">
        <v>0</v>
      </c>
      <c r="DH63" s="73">
        <v>0</v>
      </c>
      <c r="DJ63" s="73">
        <v>2</v>
      </c>
      <c r="DK63" s="73">
        <v>3</v>
      </c>
      <c r="DL63" s="73">
        <v>2</v>
      </c>
      <c r="DM63" s="73">
        <v>5</v>
      </c>
      <c r="DN63" s="73">
        <v>5</v>
      </c>
      <c r="DO63" s="73">
        <v>5</v>
      </c>
      <c r="DP63" s="73">
        <v>5</v>
      </c>
      <c r="DQ63" s="73">
        <v>3</v>
      </c>
      <c r="DR63" s="72" t="s">
        <v>892</v>
      </c>
      <c r="DS63" s="74">
        <f t="shared" si="19"/>
        <v>40</v>
      </c>
      <c r="DU63" s="37">
        <v>5</v>
      </c>
      <c r="DV63" s="37">
        <v>5</v>
      </c>
      <c r="DW63" s="37">
        <v>2</v>
      </c>
      <c r="DX63" s="37">
        <v>2</v>
      </c>
      <c r="DY63" s="37">
        <v>2</v>
      </c>
      <c r="DZ63" s="37">
        <v>2</v>
      </c>
      <c r="EA63" s="37">
        <v>2</v>
      </c>
      <c r="EB63" s="37">
        <v>2</v>
      </c>
      <c r="EC63" s="37">
        <v>3</v>
      </c>
      <c r="ED63" s="37">
        <v>1</v>
      </c>
      <c r="EE63" s="37">
        <v>4</v>
      </c>
      <c r="EG63" s="37">
        <v>2</v>
      </c>
      <c r="EH63" s="37">
        <v>0</v>
      </c>
      <c r="EI63" s="37">
        <v>1</v>
      </c>
      <c r="EJ63" s="37">
        <v>2</v>
      </c>
      <c r="EK63" s="37">
        <v>2</v>
      </c>
      <c r="EL63" s="37">
        <v>0</v>
      </c>
      <c r="EM63" s="37">
        <v>0</v>
      </c>
      <c r="EN63" s="37">
        <v>1</v>
      </c>
      <c r="EO63" s="37">
        <v>2</v>
      </c>
      <c r="EP63" s="37">
        <v>0</v>
      </c>
      <c r="EQ63" s="37">
        <v>0</v>
      </c>
      <c r="ER63" s="37">
        <v>0</v>
      </c>
      <c r="ES63" s="37" t="s">
        <v>896</v>
      </c>
      <c r="ET63" s="75">
        <f t="shared" si="20"/>
        <v>11</v>
      </c>
      <c r="EU63" s="76">
        <v>0</v>
      </c>
      <c r="EV63" s="76">
        <v>0</v>
      </c>
      <c r="EW63" s="76">
        <v>0</v>
      </c>
      <c r="EX63" s="76">
        <v>0</v>
      </c>
      <c r="EY63" s="76">
        <v>0</v>
      </c>
      <c r="EZ63" s="76">
        <v>1</v>
      </c>
      <c r="FA63" s="76">
        <v>1</v>
      </c>
      <c r="FB63" s="76">
        <v>0</v>
      </c>
      <c r="FC63" s="76">
        <v>0</v>
      </c>
      <c r="FD63" s="76">
        <v>0</v>
      </c>
      <c r="FE63" s="76">
        <v>1</v>
      </c>
      <c r="FF63" s="76">
        <v>1</v>
      </c>
      <c r="FG63" s="76">
        <v>0</v>
      </c>
      <c r="FH63" s="76">
        <v>1</v>
      </c>
      <c r="FI63" s="76">
        <v>1</v>
      </c>
      <c r="FJ63" s="76">
        <v>1</v>
      </c>
      <c r="FK63" s="76">
        <v>0</v>
      </c>
      <c r="FL63" s="76">
        <v>0</v>
      </c>
      <c r="FM63" s="76">
        <v>0</v>
      </c>
      <c r="FN63" s="76">
        <v>0</v>
      </c>
      <c r="FO63" s="76">
        <v>0</v>
      </c>
      <c r="FP63" s="76">
        <v>0</v>
      </c>
      <c r="FQ63" s="76">
        <v>0</v>
      </c>
      <c r="FR63" s="76">
        <v>0</v>
      </c>
      <c r="FS63" s="76">
        <v>0</v>
      </c>
      <c r="FT63" s="76">
        <v>0</v>
      </c>
      <c r="FU63" s="76">
        <v>0</v>
      </c>
      <c r="FV63" s="76">
        <v>0</v>
      </c>
      <c r="FW63" s="76">
        <v>0</v>
      </c>
      <c r="FX63" s="76">
        <v>0</v>
      </c>
      <c r="FY63" s="76">
        <v>0</v>
      </c>
      <c r="FZ63" s="76">
        <v>0</v>
      </c>
      <c r="GA63" s="76">
        <v>0</v>
      </c>
      <c r="GB63" s="76">
        <v>0</v>
      </c>
      <c r="GC63" s="76">
        <v>0</v>
      </c>
      <c r="GD63" s="76">
        <v>0</v>
      </c>
      <c r="GE63" s="76">
        <v>0</v>
      </c>
      <c r="GF63" s="76">
        <v>0</v>
      </c>
      <c r="GG63" s="76">
        <v>0</v>
      </c>
      <c r="GH63" s="76">
        <v>0</v>
      </c>
      <c r="GI63" s="76">
        <v>0</v>
      </c>
      <c r="GJ63" s="76">
        <v>0</v>
      </c>
      <c r="GK63" s="76">
        <v>0</v>
      </c>
      <c r="GL63" s="76">
        <v>0</v>
      </c>
      <c r="GM63" s="76">
        <v>1</v>
      </c>
      <c r="GN63" s="76">
        <v>1</v>
      </c>
      <c r="GO63" s="76">
        <v>0</v>
      </c>
      <c r="GP63" s="76">
        <v>0</v>
      </c>
      <c r="GQ63" s="76">
        <v>0</v>
      </c>
      <c r="GR63" s="76">
        <v>0</v>
      </c>
      <c r="GS63" s="76">
        <v>1</v>
      </c>
      <c r="GT63" s="76">
        <v>0</v>
      </c>
      <c r="GU63" s="76">
        <v>0</v>
      </c>
      <c r="GV63" s="76">
        <v>0</v>
      </c>
      <c r="GW63" s="76">
        <v>1</v>
      </c>
      <c r="GX63" s="76">
        <v>0</v>
      </c>
      <c r="GY63" s="76">
        <v>0</v>
      </c>
      <c r="GZ63" s="76">
        <v>0</v>
      </c>
      <c r="HA63" s="76">
        <v>0</v>
      </c>
      <c r="HB63" s="76">
        <v>0</v>
      </c>
      <c r="HC63" s="76">
        <v>0</v>
      </c>
      <c r="HD63" s="76">
        <v>0</v>
      </c>
      <c r="HE63" s="76">
        <v>0</v>
      </c>
      <c r="HF63" s="77" t="s">
        <v>894</v>
      </c>
    </row>
    <row r="64" spans="1:214" ht="15.75" customHeight="1" x14ac:dyDescent="0.25">
      <c r="A64" s="31" t="s">
        <v>402</v>
      </c>
      <c r="C64" s="26">
        <v>11</v>
      </c>
      <c r="D64" s="26">
        <v>11</v>
      </c>
      <c r="H64" s="27"/>
      <c r="J64" s="86" t="s">
        <v>606</v>
      </c>
      <c r="K64" s="86"/>
      <c r="M64" s="26">
        <v>3</v>
      </c>
      <c r="N64" s="32">
        <f t="shared" si="12"/>
        <v>173</v>
      </c>
      <c r="O64" s="32">
        <f t="shared" si="13"/>
        <v>57</v>
      </c>
      <c r="P64" s="55">
        <f t="shared" si="14"/>
        <v>28</v>
      </c>
      <c r="Q64" s="66">
        <v>7</v>
      </c>
      <c r="R64" s="66">
        <v>0</v>
      </c>
      <c r="S64" s="66">
        <v>10</v>
      </c>
      <c r="T64" s="66">
        <v>11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56">
        <f t="shared" si="15"/>
        <v>29</v>
      </c>
      <c r="AF64" s="67">
        <v>3</v>
      </c>
      <c r="AG64" s="67">
        <v>3</v>
      </c>
      <c r="AH64" s="67">
        <v>3</v>
      </c>
      <c r="AI64" s="67">
        <v>3</v>
      </c>
      <c r="AJ64" s="67">
        <v>0</v>
      </c>
      <c r="AK64" s="67">
        <v>0</v>
      </c>
      <c r="AL64" s="67">
        <v>0</v>
      </c>
      <c r="AM64" s="67">
        <v>2</v>
      </c>
      <c r="AN64" s="67">
        <v>0</v>
      </c>
      <c r="AO64" s="67">
        <v>0</v>
      </c>
      <c r="AP64" s="67">
        <v>4</v>
      </c>
      <c r="AQ64" s="67">
        <v>4</v>
      </c>
      <c r="AR64" s="67">
        <v>3</v>
      </c>
      <c r="AS64" s="67">
        <v>0</v>
      </c>
      <c r="AT64" s="67">
        <v>0</v>
      </c>
      <c r="AU64" s="67">
        <v>0</v>
      </c>
      <c r="AV64" s="67">
        <v>0</v>
      </c>
      <c r="AW64" s="67">
        <v>0</v>
      </c>
      <c r="AX64" s="67">
        <v>0</v>
      </c>
      <c r="AY64" s="67">
        <v>0</v>
      </c>
      <c r="AZ64" s="67">
        <v>0</v>
      </c>
      <c r="BA64" s="67">
        <v>4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8">
        <v>23</v>
      </c>
      <c r="BI64" s="68">
        <v>23</v>
      </c>
      <c r="BJ64" s="78">
        <f t="shared" si="16"/>
        <v>116</v>
      </c>
      <c r="BK64" s="83">
        <f t="shared" si="17"/>
        <v>2</v>
      </c>
      <c r="BO64" s="67">
        <v>1</v>
      </c>
      <c r="BQ64" s="67">
        <v>1</v>
      </c>
      <c r="CR64" s="70" t="s">
        <v>891</v>
      </c>
      <c r="CS64" s="71">
        <f t="shared" si="18"/>
        <v>16</v>
      </c>
      <c r="CU64" s="73">
        <v>6</v>
      </c>
      <c r="CV64" s="73">
        <v>4</v>
      </c>
      <c r="CW64" s="73">
        <v>6</v>
      </c>
      <c r="DR64" s="72" t="s">
        <v>892</v>
      </c>
      <c r="DS64" s="74">
        <f t="shared" si="19"/>
        <v>45</v>
      </c>
      <c r="DU64" s="37">
        <v>5</v>
      </c>
      <c r="DV64" s="37">
        <v>5</v>
      </c>
      <c r="DW64" s="37">
        <v>2</v>
      </c>
      <c r="DX64" s="37">
        <v>2</v>
      </c>
      <c r="DZ64" s="37">
        <v>2</v>
      </c>
      <c r="EA64" s="37">
        <v>3</v>
      </c>
      <c r="EB64" s="37">
        <v>3</v>
      </c>
      <c r="ED64" s="37">
        <v>4</v>
      </c>
      <c r="EE64" s="37">
        <v>2</v>
      </c>
      <c r="EI64" s="37">
        <v>1</v>
      </c>
      <c r="EK64" s="37">
        <v>2</v>
      </c>
      <c r="EL64" s="37">
        <v>6</v>
      </c>
      <c r="EN64" s="37">
        <v>8</v>
      </c>
      <c r="ES64" s="37" t="s">
        <v>893</v>
      </c>
      <c r="ET64" s="75">
        <f t="shared" si="20"/>
        <v>53</v>
      </c>
      <c r="EU64" s="76">
        <v>1</v>
      </c>
      <c r="EV64" s="76">
        <v>1</v>
      </c>
      <c r="EW64" s="76">
        <v>1</v>
      </c>
      <c r="EX64" s="76">
        <v>1</v>
      </c>
      <c r="EY64" s="76">
        <v>1</v>
      </c>
      <c r="EZ64" s="76">
        <v>1</v>
      </c>
      <c r="FA64" s="76">
        <v>1</v>
      </c>
      <c r="FB64" s="76">
        <v>1</v>
      </c>
      <c r="FC64" s="76">
        <v>1</v>
      </c>
      <c r="FD64" s="76">
        <v>1</v>
      </c>
      <c r="FE64" s="76">
        <v>1</v>
      </c>
      <c r="FF64" s="76">
        <v>1</v>
      </c>
      <c r="FG64" s="76">
        <v>1</v>
      </c>
      <c r="FH64" s="76">
        <v>1</v>
      </c>
      <c r="FI64" s="76">
        <v>1</v>
      </c>
      <c r="FJ64" s="76">
        <v>1</v>
      </c>
      <c r="FK64" s="76">
        <v>1</v>
      </c>
      <c r="FL64" s="76">
        <v>1</v>
      </c>
      <c r="FM64" s="76">
        <v>1</v>
      </c>
      <c r="FN64" s="76">
        <v>1</v>
      </c>
      <c r="FO64" s="76">
        <v>1</v>
      </c>
      <c r="FP64" s="76">
        <v>1</v>
      </c>
      <c r="FQ64" s="76">
        <v>1</v>
      </c>
      <c r="FR64" s="76">
        <v>1</v>
      </c>
      <c r="FS64" s="76">
        <v>1</v>
      </c>
      <c r="FT64" s="76">
        <v>1</v>
      </c>
      <c r="FU64" s="76">
        <v>1</v>
      </c>
      <c r="FV64" s="76">
        <v>1</v>
      </c>
      <c r="FW64" s="76">
        <v>1</v>
      </c>
      <c r="FX64" s="76">
        <v>0</v>
      </c>
      <c r="FY64" s="76">
        <v>0</v>
      </c>
      <c r="FZ64" s="76">
        <v>0</v>
      </c>
      <c r="GA64" s="76">
        <v>0</v>
      </c>
      <c r="GB64" s="76">
        <v>0</v>
      </c>
      <c r="GC64" s="76">
        <v>0</v>
      </c>
      <c r="GD64" s="76">
        <v>0</v>
      </c>
      <c r="GE64" s="76">
        <v>0</v>
      </c>
      <c r="GF64" s="76">
        <v>0</v>
      </c>
      <c r="GG64" s="76">
        <v>0</v>
      </c>
      <c r="GH64" s="76">
        <v>1</v>
      </c>
      <c r="GI64" s="76">
        <v>1</v>
      </c>
      <c r="GJ64" s="76">
        <v>1</v>
      </c>
      <c r="GK64" s="76">
        <v>1</v>
      </c>
      <c r="GL64" s="76">
        <v>1</v>
      </c>
      <c r="GM64" s="76">
        <v>1</v>
      </c>
      <c r="GN64" s="76">
        <v>1</v>
      </c>
      <c r="GO64" s="76">
        <v>1</v>
      </c>
      <c r="GP64" s="76">
        <v>1</v>
      </c>
      <c r="GQ64" s="76">
        <v>1</v>
      </c>
      <c r="GR64" s="76">
        <v>1</v>
      </c>
      <c r="GS64" s="76">
        <v>1</v>
      </c>
      <c r="GT64" s="76">
        <v>1</v>
      </c>
      <c r="GU64" s="76">
        <v>1</v>
      </c>
      <c r="GV64" s="76">
        <v>1</v>
      </c>
      <c r="GW64" s="76">
        <v>1</v>
      </c>
      <c r="GX64" s="76">
        <v>1</v>
      </c>
      <c r="GY64" s="76">
        <v>1</v>
      </c>
      <c r="GZ64" s="76">
        <v>1</v>
      </c>
      <c r="HA64" s="76">
        <v>1</v>
      </c>
      <c r="HB64" s="76">
        <v>1</v>
      </c>
      <c r="HC64" s="76">
        <v>1</v>
      </c>
      <c r="HD64" s="76">
        <v>1</v>
      </c>
      <c r="HE64" s="76">
        <v>1</v>
      </c>
      <c r="HF64" s="77" t="s">
        <v>894</v>
      </c>
    </row>
    <row r="65" spans="1:214" ht="15.75" customHeight="1" x14ac:dyDescent="0.25">
      <c r="A65" s="31" t="s">
        <v>84</v>
      </c>
      <c r="C65" s="26">
        <v>11</v>
      </c>
      <c r="D65" s="26">
        <v>11</v>
      </c>
      <c r="H65" s="27"/>
      <c r="J65" s="86" t="s">
        <v>619</v>
      </c>
      <c r="K65" s="86"/>
      <c r="M65" s="26">
        <v>3</v>
      </c>
      <c r="N65" s="32">
        <f t="shared" si="12"/>
        <v>170</v>
      </c>
      <c r="O65" s="32">
        <f t="shared" si="13"/>
        <v>38</v>
      </c>
      <c r="P65" s="55">
        <f t="shared" si="14"/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56">
        <f t="shared" si="15"/>
        <v>38</v>
      </c>
      <c r="AF65" s="67">
        <v>3</v>
      </c>
      <c r="AG65" s="67">
        <v>3</v>
      </c>
      <c r="AH65" s="67">
        <v>3</v>
      </c>
      <c r="AI65" s="67">
        <v>3</v>
      </c>
      <c r="AJ65" s="67">
        <v>0</v>
      </c>
      <c r="AK65" s="67">
        <v>2</v>
      </c>
      <c r="AL65" s="67">
        <v>0</v>
      </c>
      <c r="AM65" s="67">
        <v>0</v>
      </c>
      <c r="AN65" s="67">
        <v>0</v>
      </c>
      <c r="AO65" s="67">
        <v>0</v>
      </c>
      <c r="AP65" s="67">
        <v>4</v>
      </c>
      <c r="AQ65" s="67">
        <v>4</v>
      </c>
      <c r="AR65" s="67">
        <v>3</v>
      </c>
      <c r="AS65" s="67">
        <v>0</v>
      </c>
      <c r="AT65" s="67">
        <v>3</v>
      </c>
      <c r="AU65" s="67">
        <v>0</v>
      </c>
      <c r="AV65" s="67">
        <v>0</v>
      </c>
      <c r="AW65" s="67">
        <v>0</v>
      </c>
      <c r="AX65" s="67">
        <v>0</v>
      </c>
      <c r="AY65" s="67">
        <v>0</v>
      </c>
      <c r="AZ65" s="67">
        <v>3</v>
      </c>
      <c r="BA65" s="67">
        <v>4</v>
      </c>
      <c r="BB65" s="67">
        <v>0</v>
      </c>
      <c r="BC65" s="67">
        <v>3</v>
      </c>
      <c r="BD65" s="67">
        <v>0</v>
      </c>
      <c r="BE65" s="67">
        <v>0</v>
      </c>
      <c r="BF65" s="67">
        <v>0</v>
      </c>
      <c r="BG65" s="67">
        <v>0</v>
      </c>
      <c r="BH65" s="68">
        <v>68</v>
      </c>
      <c r="BI65" s="68">
        <v>68</v>
      </c>
      <c r="BJ65" s="78">
        <f t="shared" si="16"/>
        <v>132</v>
      </c>
      <c r="BK65" s="83">
        <f t="shared" si="17"/>
        <v>14</v>
      </c>
      <c r="BL65" s="67">
        <v>0</v>
      </c>
      <c r="BM65" s="67">
        <v>0</v>
      </c>
      <c r="BN65" s="67">
        <v>0</v>
      </c>
      <c r="BO65" s="67">
        <v>1</v>
      </c>
      <c r="BP65" s="67">
        <v>1</v>
      </c>
      <c r="BQ65" s="67">
        <v>0</v>
      </c>
      <c r="BR65" s="67">
        <v>0</v>
      </c>
      <c r="BS65" s="67">
        <v>0</v>
      </c>
      <c r="BT65" s="67">
        <v>0</v>
      </c>
      <c r="BU65" s="67">
        <v>1</v>
      </c>
      <c r="BV65" s="67">
        <v>2</v>
      </c>
      <c r="BW65" s="67">
        <v>2</v>
      </c>
      <c r="BX65" s="67">
        <v>0</v>
      </c>
      <c r="BY65" s="67">
        <v>0</v>
      </c>
      <c r="BZ65" s="67">
        <v>0</v>
      </c>
      <c r="CA65" s="67">
        <v>0</v>
      </c>
      <c r="CB65" s="67">
        <v>1</v>
      </c>
      <c r="CC65" s="67">
        <v>0</v>
      </c>
      <c r="CD65" s="67">
        <v>0</v>
      </c>
      <c r="CE65" s="67">
        <v>0</v>
      </c>
      <c r="CF65" s="67">
        <v>0</v>
      </c>
      <c r="CG65" s="67">
        <v>4</v>
      </c>
      <c r="CH65" s="67">
        <v>0</v>
      </c>
      <c r="CI65" s="67">
        <v>0</v>
      </c>
      <c r="CJ65" s="67">
        <v>0</v>
      </c>
      <c r="CK65" s="67">
        <v>2</v>
      </c>
      <c r="CL65" s="67">
        <v>0</v>
      </c>
      <c r="CM65" s="67">
        <v>0</v>
      </c>
      <c r="CN65" s="67">
        <v>0</v>
      </c>
      <c r="CO65" s="67">
        <v>0</v>
      </c>
      <c r="CP65" s="67">
        <v>0</v>
      </c>
      <c r="CQ65" s="67">
        <v>0</v>
      </c>
      <c r="CR65" s="70" t="s">
        <v>897</v>
      </c>
      <c r="CS65" s="71">
        <f t="shared" si="18"/>
        <v>60</v>
      </c>
      <c r="CU65" s="73">
        <v>6</v>
      </c>
      <c r="CV65" s="73">
        <v>6</v>
      </c>
      <c r="CW65" s="73">
        <v>9</v>
      </c>
      <c r="CX65" s="73">
        <v>9</v>
      </c>
      <c r="DJ65" s="73">
        <v>2</v>
      </c>
      <c r="DK65" s="73">
        <v>3</v>
      </c>
      <c r="DL65" s="73">
        <v>2</v>
      </c>
      <c r="DM65" s="73">
        <v>5</v>
      </c>
      <c r="DN65" s="73">
        <v>5</v>
      </c>
      <c r="DO65" s="73">
        <v>5</v>
      </c>
      <c r="DP65" s="73">
        <v>5</v>
      </c>
      <c r="DQ65" s="73">
        <v>3</v>
      </c>
      <c r="DR65" s="72" t="s">
        <v>899</v>
      </c>
      <c r="DS65" s="74">
        <f t="shared" si="19"/>
        <v>47</v>
      </c>
      <c r="DU65" s="37">
        <v>5</v>
      </c>
      <c r="DV65" s="37">
        <v>5</v>
      </c>
      <c r="DW65" s="37">
        <v>1</v>
      </c>
      <c r="DX65" s="37">
        <v>2</v>
      </c>
      <c r="DY65" s="37">
        <v>2</v>
      </c>
      <c r="DZ65" s="37">
        <v>2</v>
      </c>
      <c r="EA65" s="37">
        <v>3</v>
      </c>
      <c r="EB65" s="37">
        <v>3</v>
      </c>
      <c r="EC65" s="37">
        <v>3</v>
      </c>
      <c r="ED65" s="37">
        <v>2</v>
      </c>
      <c r="EE65" s="37">
        <v>0</v>
      </c>
      <c r="EG65" s="37">
        <v>2</v>
      </c>
      <c r="EH65" s="37">
        <v>2</v>
      </c>
      <c r="EI65" s="37">
        <v>0</v>
      </c>
      <c r="EJ65" s="37">
        <v>2</v>
      </c>
      <c r="EK65" s="37">
        <v>1</v>
      </c>
      <c r="EL65" s="37">
        <v>2</v>
      </c>
      <c r="EM65" s="37">
        <v>0</v>
      </c>
      <c r="EN65" s="37">
        <v>4</v>
      </c>
      <c r="EO65" s="37">
        <v>2</v>
      </c>
      <c r="EP65" s="37">
        <v>4</v>
      </c>
      <c r="EQ65" s="37">
        <v>0</v>
      </c>
      <c r="ER65" s="37">
        <v>0</v>
      </c>
      <c r="ES65" s="37" t="s">
        <v>898</v>
      </c>
      <c r="ET65" s="75">
        <f t="shared" si="20"/>
        <v>11</v>
      </c>
      <c r="EU65" s="76">
        <v>0</v>
      </c>
      <c r="EV65" s="76">
        <v>0</v>
      </c>
      <c r="EW65" s="76">
        <v>0</v>
      </c>
      <c r="EX65" s="76">
        <v>0</v>
      </c>
      <c r="EY65" s="76">
        <v>0</v>
      </c>
      <c r="EZ65" s="76">
        <v>1</v>
      </c>
      <c r="FA65" s="76">
        <v>1</v>
      </c>
      <c r="FB65" s="76">
        <v>0</v>
      </c>
      <c r="FC65" s="76">
        <v>0</v>
      </c>
      <c r="FD65" s="76">
        <v>0</v>
      </c>
      <c r="FE65" s="76">
        <v>1</v>
      </c>
      <c r="FF65" s="76">
        <v>1</v>
      </c>
      <c r="FG65" s="76">
        <v>0</v>
      </c>
      <c r="FH65" s="76">
        <v>1</v>
      </c>
      <c r="FI65" s="76">
        <v>1</v>
      </c>
      <c r="FJ65" s="76">
        <v>1</v>
      </c>
      <c r="FK65" s="76">
        <v>0</v>
      </c>
      <c r="FL65" s="76">
        <v>0</v>
      </c>
      <c r="FM65" s="76">
        <v>0</v>
      </c>
      <c r="FN65" s="76">
        <v>0</v>
      </c>
      <c r="FO65" s="76">
        <v>0</v>
      </c>
      <c r="FP65" s="76">
        <v>0</v>
      </c>
      <c r="FQ65" s="76">
        <v>0</v>
      </c>
      <c r="FR65" s="76">
        <v>0</v>
      </c>
      <c r="FS65" s="76">
        <v>0</v>
      </c>
      <c r="FT65" s="76">
        <v>0</v>
      </c>
      <c r="FU65" s="76">
        <v>0</v>
      </c>
      <c r="FV65" s="76">
        <v>0</v>
      </c>
      <c r="FW65" s="76">
        <v>0</v>
      </c>
      <c r="FX65" s="76">
        <v>0</v>
      </c>
      <c r="FY65" s="76">
        <v>0</v>
      </c>
      <c r="FZ65" s="76">
        <v>0</v>
      </c>
      <c r="GA65" s="76">
        <v>0</v>
      </c>
      <c r="GB65" s="76">
        <v>0</v>
      </c>
      <c r="GC65" s="76">
        <v>0</v>
      </c>
      <c r="GD65" s="76">
        <v>0</v>
      </c>
      <c r="GE65" s="76">
        <v>0</v>
      </c>
      <c r="GF65" s="76">
        <v>0</v>
      </c>
      <c r="GG65" s="76">
        <v>0</v>
      </c>
      <c r="GH65" s="76">
        <v>0</v>
      </c>
      <c r="GI65" s="76">
        <v>0</v>
      </c>
      <c r="GJ65" s="76">
        <v>0</v>
      </c>
      <c r="GK65" s="76">
        <v>0</v>
      </c>
      <c r="GL65" s="76">
        <v>0</v>
      </c>
      <c r="GM65" s="76">
        <v>1</v>
      </c>
      <c r="GN65" s="76">
        <v>1</v>
      </c>
      <c r="GO65" s="76">
        <v>0</v>
      </c>
      <c r="GP65" s="76">
        <v>0</v>
      </c>
      <c r="GQ65" s="76">
        <v>0</v>
      </c>
      <c r="GR65" s="76">
        <v>0</v>
      </c>
      <c r="GS65" s="76">
        <v>1</v>
      </c>
      <c r="GT65" s="76">
        <v>0</v>
      </c>
      <c r="GU65" s="76">
        <v>0</v>
      </c>
      <c r="GV65" s="76">
        <v>0</v>
      </c>
      <c r="GW65" s="76">
        <v>1</v>
      </c>
      <c r="GX65" s="76">
        <v>0</v>
      </c>
      <c r="GY65" s="76">
        <v>0</v>
      </c>
      <c r="GZ65" s="76">
        <v>0</v>
      </c>
      <c r="HA65" s="76">
        <v>0</v>
      </c>
      <c r="HB65" s="76">
        <v>0</v>
      </c>
      <c r="HC65" s="76">
        <v>0</v>
      </c>
      <c r="HD65" s="76">
        <v>0</v>
      </c>
      <c r="HE65" s="76">
        <v>0</v>
      </c>
      <c r="HF65" s="77" t="s">
        <v>894</v>
      </c>
    </row>
    <row r="66" spans="1:214" ht="15.75" customHeight="1" x14ac:dyDescent="0.25">
      <c r="A66" s="31" t="s">
        <v>184</v>
      </c>
      <c r="C66" s="26">
        <v>11</v>
      </c>
      <c r="D66" s="26">
        <v>11</v>
      </c>
      <c r="H66" s="27"/>
      <c r="J66" s="86" t="s">
        <v>608</v>
      </c>
      <c r="K66" s="86"/>
      <c r="M66" s="26">
        <v>3</v>
      </c>
      <c r="N66" s="32">
        <f t="shared" ref="N66:N79" si="21">O66+BJ66</f>
        <v>164</v>
      </c>
      <c r="O66" s="32">
        <f t="shared" ref="O66:O79" si="22">SUM(P66,AE66)</f>
        <v>53</v>
      </c>
      <c r="P66" s="55">
        <f t="shared" ref="P66:P79" si="23">SUM(Q66:AD66)</f>
        <v>40</v>
      </c>
      <c r="Q66" s="66">
        <v>7</v>
      </c>
      <c r="R66" s="66">
        <v>1</v>
      </c>
      <c r="S66" s="66">
        <v>0</v>
      </c>
      <c r="T66" s="66">
        <v>11</v>
      </c>
      <c r="U66" s="66">
        <v>1</v>
      </c>
      <c r="V66" s="66">
        <v>17</v>
      </c>
      <c r="W66" s="66">
        <v>3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56">
        <f t="shared" ref="AE66:AE79" si="24">SUM(AF66:BG66)</f>
        <v>13</v>
      </c>
      <c r="AF66" s="67">
        <v>3</v>
      </c>
      <c r="AG66" s="67">
        <v>3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4</v>
      </c>
      <c r="AQ66" s="67">
        <v>0</v>
      </c>
      <c r="AR66" s="67">
        <v>0</v>
      </c>
      <c r="AS66" s="67">
        <v>0</v>
      </c>
      <c r="AT66" s="67">
        <v>0</v>
      </c>
      <c r="AU66" s="67">
        <v>0</v>
      </c>
      <c r="AV66" s="67">
        <v>3</v>
      </c>
      <c r="AW66" s="67">
        <v>0</v>
      </c>
      <c r="AX66" s="67">
        <v>0</v>
      </c>
      <c r="AY66" s="67">
        <v>0</v>
      </c>
      <c r="AZ66" s="67">
        <v>0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8">
        <v>38</v>
      </c>
      <c r="BI66" s="68">
        <v>38</v>
      </c>
      <c r="BJ66" s="78">
        <f t="shared" ref="BJ66:BJ79" si="25">SUM(BK66,CS66,DS66,ET66)</f>
        <v>111</v>
      </c>
      <c r="BK66" s="83">
        <f t="shared" ref="BK66:BK79" si="26">SUM(BL66:CQ66)</f>
        <v>7</v>
      </c>
      <c r="BL66" s="67">
        <v>0</v>
      </c>
      <c r="BM66" s="67">
        <v>1</v>
      </c>
      <c r="BN66" s="67">
        <v>0</v>
      </c>
      <c r="BO66" s="67">
        <v>1</v>
      </c>
      <c r="BP66" s="67">
        <v>1</v>
      </c>
      <c r="BQ66" s="67">
        <v>0</v>
      </c>
      <c r="BR66" s="67">
        <v>1</v>
      </c>
      <c r="BS66" s="67">
        <v>1</v>
      </c>
      <c r="BT66" s="67">
        <v>1</v>
      </c>
      <c r="BU66" s="67">
        <v>1</v>
      </c>
      <c r="BV66" s="67">
        <v>0</v>
      </c>
      <c r="BW66" s="67">
        <v>0</v>
      </c>
      <c r="BX66" s="67">
        <v>0</v>
      </c>
      <c r="BY66" s="67">
        <v>0</v>
      </c>
      <c r="BZ66" s="67">
        <v>0</v>
      </c>
      <c r="CA66" s="67">
        <v>0</v>
      </c>
      <c r="CB66" s="67">
        <v>0</v>
      </c>
      <c r="CC66" s="67">
        <v>0</v>
      </c>
      <c r="CD66" s="67">
        <v>0</v>
      </c>
      <c r="CE66" s="67">
        <v>0</v>
      </c>
      <c r="CF66" s="67">
        <v>0</v>
      </c>
      <c r="CG66" s="67">
        <v>0</v>
      </c>
      <c r="CH66" s="67">
        <v>0</v>
      </c>
      <c r="CI66" s="67">
        <v>0</v>
      </c>
      <c r="CJ66" s="67">
        <v>0</v>
      </c>
      <c r="CK66" s="67">
        <v>0</v>
      </c>
      <c r="CL66" s="67">
        <v>0</v>
      </c>
      <c r="CM66" s="67">
        <v>0</v>
      </c>
      <c r="CN66" s="67">
        <v>0</v>
      </c>
      <c r="CO66" s="67">
        <v>0</v>
      </c>
      <c r="CP66" s="67">
        <v>0</v>
      </c>
      <c r="CQ66" s="67">
        <v>0</v>
      </c>
      <c r="CR66" s="70" t="s">
        <v>897</v>
      </c>
      <c r="CS66" s="71">
        <f t="shared" si="18"/>
        <v>50</v>
      </c>
      <c r="CU66" s="73">
        <v>6</v>
      </c>
      <c r="CV66" s="73">
        <v>6</v>
      </c>
      <c r="CW66" s="73">
        <v>9</v>
      </c>
      <c r="CX66" s="73">
        <v>9</v>
      </c>
      <c r="CZ66" s="73">
        <v>0</v>
      </c>
      <c r="DA66" s="73">
        <v>0</v>
      </c>
      <c r="DB66" s="73">
        <v>0</v>
      </c>
      <c r="DC66" s="73">
        <v>0</v>
      </c>
      <c r="DD66" s="73">
        <v>0</v>
      </c>
      <c r="DE66" s="73">
        <v>0</v>
      </c>
      <c r="DF66" s="73">
        <v>0</v>
      </c>
      <c r="DG66" s="73">
        <v>0</v>
      </c>
      <c r="DH66" s="73">
        <v>0</v>
      </c>
      <c r="DJ66" s="73">
        <v>2</v>
      </c>
      <c r="DK66" s="73">
        <v>3</v>
      </c>
      <c r="DL66" s="73">
        <v>2</v>
      </c>
      <c r="DM66" s="73">
        <v>5</v>
      </c>
      <c r="DN66" s="73">
        <v>5</v>
      </c>
      <c r="DO66" s="73">
        <v>0</v>
      </c>
      <c r="DP66" s="73">
        <v>0</v>
      </c>
      <c r="DQ66" s="73">
        <v>3</v>
      </c>
      <c r="DR66" s="72" t="s">
        <v>892</v>
      </c>
      <c r="DS66" s="74">
        <f t="shared" si="19"/>
        <v>51</v>
      </c>
      <c r="DU66" s="37">
        <v>4</v>
      </c>
      <c r="DV66" s="37">
        <v>5</v>
      </c>
      <c r="DW66" s="37">
        <v>3</v>
      </c>
      <c r="DX66" s="37">
        <v>2</v>
      </c>
      <c r="DY66" s="37">
        <v>0</v>
      </c>
      <c r="DZ66" s="37">
        <v>1</v>
      </c>
      <c r="EA66" s="37">
        <v>1</v>
      </c>
      <c r="EB66" s="37">
        <v>4</v>
      </c>
      <c r="EC66" s="37">
        <v>0</v>
      </c>
      <c r="ED66" s="37">
        <v>2</v>
      </c>
      <c r="EE66" s="37">
        <v>4</v>
      </c>
      <c r="EG66" s="37">
        <v>3</v>
      </c>
      <c r="EH66" s="37">
        <v>1</v>
      </c>
      <c r="EI66" s="37">
        <v>1</v>
      </c>
      <c r="EJ66" s="37">
        <v>2</v>
      </c>
      <c r="EK66" s="37">
        <v>2</v>
      </c>
      <c r="EL66" s="37">
        <v>6</v>
      </c>
      <c r="EM66" s="37">
        <v>0</v>
      </c>
      <c r="EN66" s="37">
        <v>2</v>
      </c>
      <c r="EO66" s="37">
        <v>3</v>
      </c>
      <c r="EP66" s="37">
        <v>2</v>
      </c>
      <c r="EQ66" s="37">
        <v>3</v>
      </c>
      <c r="ER66" s="37">
        <v>0</v>
      </c>
      <c r="ES66" s="37" t="s">
        <v>896</v>
      </c>
      <c r="ET66" s="75">
        <f t="shared" si="20"/>
        <v>3</v>
      </c>
      <c r="EU66" s="76">
        <v>1</v>
      </c>
      <c r="EV66" s="76">
        <v>1</v>
      </c>
      <c r="EW66" s="76">
        <v>0</v>
      </c>
      <c r="EX66" s="76">
        <v>0</v>
      </c>
      <c r="EY66" s="76">
        <v>0</v>
      </c>
      <c r="EZ66" s="76">
        <v>0</v>
      </c>
      <c r="FA66" s="76">
        <v>0</v>
      </c>
      <c r="FB66" s="76">
        <v>0</v>
      </c>
      <c r="FC66" s="76">
        <v>1</v>
      </c>
      <c r="FD66" s="76">
        <v>0</v>
      </c>
      <c r="FE66" s="76">
        <v>0</v>
      </c>
      <c r="FF66" s="76">
        <v>0</v>
      </c>
      <c r="FG66" s="76">
        <v>0</v>
      </c>
      <c r="FH66" s="76">
        <v>0</v>
      </c>
      <c r="FI66" s="76">
        <v>0</v>
      </c>
      <c r="FJ66" s="76">
        <v>0</v>
      </c>
      <c r="FK66" s="76">
        <v>0</v>
      </c>
      <c r="FL66" s="76">
        <v>0</v>
      </c>
      <c r="FM66" s="76">
        <v>0</v>
      </c>
      <c r="FN66" s="76">
        <v>0</v>
      </c>
      <c r="FO66" s="76">
        <v>0</v>
      </c>
      <c r="FP66" s="76">
        <v>0</v>
      </c>
      <c r="FQ66" s="76">
        <v>0</v>
      </c>
      <c r="FR66" s="76">
        <v>0</v>
      </c>
      <c r="FS66" s="76">
        <v>0</v>
      </c>
      <c r="FT66" s="76">
        <v>0</v>
      </c>
      <c r="FU66" s="76">
        <v>0</v>
      </c>
      <c r="FV66" s="76">
        <v>0</v>
      </c>
      <c r="FW66" s="76">
        <v>0</v>
      </c>
      <c r="FX66" s="76">
        <v>0</v>
      </c>
      <c r="FY66" s="76">
        <v>0</v>
      </c>
      <c r="FZ66" s="76">
        <v>0</v>
      </c>
      <c r="GA66" s="76">
        <v>0</v>
      </c>
      <c r="GB66" s="76">
        <v>0</v>
      </c>
      <c r="GC66" s="76">
        <v>0</v>
      </c>
      <c r="GD66" s="76">
        <v>0</v>
      </c>
      <c r="GE66" s="76">
        <v>0</v>
      </c>
      <c r="GF66" s="76">
        <v>0</v>
      </c>
      <c r="GG66" s="76">
        <v>0</v>
      </c>
      <c r="GH66" s="76">
        <v>0</v>
      </c>
      <c r="GI66" s="76">
        <v>0</v>
      </c>
      <c r="GJ66" s="76">
        <v>0</v>
      </c>
      <c r="GK66" s="76">
        <v>0</v>
      </c>
      <c r="GL66" s="76">
        <v>0</v>
      </c>
      <c r="GM66" s="76">
        <v>0</v>
      </c>
      <c r="GN66" s="76">
        <v>0</v>
      </c>
      <c r="GO66" s="76">
        <v>0</v>
      </c>
      <c r="GP66" s="76">
        <v>0</v>
      </c>
      <c r="GQ66" s="76">
        <v>0</v>
      </c>
      <c r="GR66" s="76">
        <v>0</v>
      </c>
      <c r="GS66" s="76">
        <v>0</v>
      </c>
      <c r="GT66" s="76">
        <v>0</v>
      </c>
      <c r="GU66" s="76">
        <v>0</v>
      </c>
      <c r="GV66" s="76">
        <v>0</v>
      </c>
      <c r="GW66" s="76">
        <v>0</v>
      </c>
      <c r="GX66" s="76">
        <v>0</v>
      </c>
      <c r="GY66" s="76">
        <v>0</v>
      </c>
      <c r="GZ66" s="76">
        <v>0</v>
      </c>
      <c r="HA66" s="76">
        <v>0</v>
      </c>
      <c r="HB66" s="76">
        <v>0</v>
      </c>
      <c r="HC66" s="76">
        <v>0</v>
      </c>
      <c r="HD66" s="76">
        <v>0</v>
      </c>
      <c r="HE66" s="76">
        <v>0</v>
      </c>
      <c r="HF66" s="77" t="s">
        <v>894</v>
      </c>
    </row>
    <row r="67" spans="1:214" ht="15.75" customHeight="1" x14ac:dyDescent="0.25">
      <c r="A67" s="31" t="s">
        <v>471</v>
      </c>
      <c r="C67" s="26">
        <v>11</v>
      </c>
      <c r="D67" s="26">
        <v>11</v>
      </c>
      <c r="H67" s="27"/>
      <c r="J67" s="86" t="s">
        <v>621</v>
      </c>
      <c r="K67" s="86"/>
      <c r="M67" s="26">
        <v>3</v>
      </c>
      <c r="N67" s="32">
        <f t="shared" si="21"/>
        <v>156</v>
      </c>
      <c r="O67" s="32">
        <f t="shared" si="22"/>
        <v>32</v>
      </c>
      <c r="P67" s="55">
        <f t="shared" si="23"/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56">
        <f t="shared" si="24"/>
        <v>32</v>
      </c>
      <c r="AF67" s="67">
        <v>3</v>
      </c>
      <c r="AG67" s="67">
        <v>3</v>
      </c>
      <c r="AH67" s="67">
        <v>0</v>
      </c>
      <c r="AI67" s="67">
        <v>3</v>
      </c>
      <c r="AJ67" s="67">
        <v>0</v>
      </c>
      <c r="AK67" s="67">
        <v>2</v>
      </c>
      <c r="AL67" s="67">
        <v>0</v>
      </c>
      <c r="AM67" s="67">
        <v>0</v>
      </c>
      <c r="AN67" s="67">
        <v>0</v>
      </c>
      <c r="AO67" s="67">
        <v>0</v>
      </c>
      <c r="AP67" s="67">
        <v>4</v>
      </c>
      <c r="AQ67" s="67">
        <v>4</v>
      </c>
      <c r="AR67" s="67">
        <v>3</v>
      </c>
      <c r="AS67" s="67">
        <v>0</v>
      </c>
      <c r="AT67" s="67">
        <v>3</v>
      </c>
      <c r="AU67" s="67">
        <v>0</v>
      </c>
      <c r="AV67" s="67">
        <v>0</v>
      </c>
      <c r="AW67" s="67">
        <v>0</v>
      </c>
      <c r="AX67" s="67">
        <v>0</v>
      </c>
      <c r="AY67" s="67">
        <v>0</v>
      </c>
      <c r="AZ67" s="67">
        <v>0</v>
      </c>
      <c r="BA67" s="67">
        <v>4</v>
      </c>
      <c r="BB67" s="67">
        <v>0</v>
      </c>
      <c r="BC67" s="67">
        <v>3</v>
      </c>
      <c r="BD67" s="67">
        <v>0</v>
      </c>
      <c r="BE67" s="67">
        <v>0</v>
      </c>
      <c r="BF67" s="67">
        <v>0</v>
      </c>
      <c r="BG67" s="67">
        <v>0</v>
      </c>
      <c r="BH67" s="68">
        <v>58</v>
      </c>
      <c r="BI67" s="68">
        <v>58</v>
      </c>
      <c r="BJ67" s="78">
        <f t="shared" si="25"/>
        <v>124</v>
      </c>
      <c r="BK67" s="83">
        <f t="shared" si="26"/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>
        <v>0</v>
      </c>
      <c r="CA67" s="67">
        <v>0</v>
      </c>
      <c r="CB67" s="67">
        <v>0</v>
      </c>
      <c r="CC67" s="67">
        <v>0</v>
      </c>
      <c r="CD67" s="67">
        <v>0</v>
      </c>
      <c r="CE67" s="67">
        <v>0</v>
      </c>
      <c r="CF67" s="67">
        <v>0</v>
      </c>
      <c r="CG67" s="67">
        <v>0</v>
      </c>
      <c r="CH67" s="67">
        <v>0</v>
      </c>
      <c r="CI67" s="67">
        <v>0</v>
      </c>
      <c r="CJ67" s="67">
        <v>0</v>
      </c>
      <c r="CK67" s="67">
        <v>0</v>
      </c>
      <c r="CL67" s="67">
        <v>0</v>
      </c>
      <c r="CM67" s="67">
        <v>0</v>
      </c>
      <c r="CN67" s="67">
        <v>0</v>
      </c>
      <c r="CO67" s="67">
        <v>0</v>
      </c>
      <c r="CP67" s="67">
        <v>0</v>
      </c>
      <c r="CQ67" s="67">
        <v>0</v>
      </c>
      <c r="CR67" s="70" t="s">
        <v>897</v>
      </c>
      <c r="CS67" s="71">
        <f t="shared" si="18"/>
        <v>0</v>
      </c>
      <c r="CU67" s="73">
        <v>0</v>
      </c>
      <c r="CV67" s="73">
        <v>0</v>
      </c>
      <c r="CW67" s="73">
        <v>0</v>
      </c>
      <c r="CX67" s="73">
        <v>0</v>
      </c>
      <c r="CZ67" s="73">
        <v>0</v>
      </c>
      <c r="DA67" s="73">
        <v>0</v>
      </c>
      <c r="DB67" s="73">
        <v>0</v>
      </c>
      <c r="DC67" s="73">
        <v>0</v>
      </c>
      <c r="DD67" s="73">
        <v>0</v>
      </c>
      <c r="DE67" s="73">
        <v>0</v>
      </c>
      <c r="DF67" s="73">
        <v>0</v>
      </c>
      <c r="DG67" s="73">
        <v>0</v>
      </c>
      <c r="DH67" s="73">
        <v>0</v>
      </c>
      <c r="DJ67" s="73">
        <v>0</v>
      </c>
      <c r="DK67" s="73">
        <v>0</v>
      </c>
      <c r="DL67" s="73">
        <v>0</v>
      </c>
      <c r="DM67" s="73">
        <v>0</v>
      </c>
      <c r="DN67" s="73">
        <v>0</v>
      </c>
      <c r="DO67" s="73">
        <v>0</v>
      </c>
      <c r="DP67" s="73">
        <v>0</v>
      </c>
      <c r="DQ67" s="73">
        <v>0</v>
      </c>
      <c r="DR67" s="72" t="s">
        <v>892</v>
      </c>
      <c r="DS67" s="74">
        <f t="shared" si="19"/>
        <v>56</v>
      </c>
      <c r="DU67" s="37">
        <v>5</v>
      </c>
      <c r="DV67" s="37">
        <v>5</v>
      </c>
      <c r="DW67" s="37">
        <v>3</v>
      </c>
      <c r="DX67" s="37">
        <v>2</v>
      </c>
      <c r="DY67" s="37">
        <v>2</v>
      </c>
      <c r="DZ67" s="37">
        <v>2</v>
      </c>
      <c r="EA67" s="37">
        <v>1</v>
      </c>
      <c r="EB67" s="37">
        <v>6</v>
      </c>
      <c r="EC67" s="37">
        <v>0</v>
      </c>
      <c r="ED67" s="37">
        <v>4</v>
      </c>
      <c r="EE67" s="37">
        <v>2</v>
      </c>
      <c r="EG67" s="37">
        <v>3</v>
      </c>
      <c r="EH67" s="37">
        <v>2</v>
      </c>
      <c r="EI67" s="37">
        <v>1</v>
      </c>
      <c r="EJ67" s="37">
        <v>2</v>
      </c>
      <c r="EK67" s="37">
        <v>2</v>
      </c>
      <c r="EL67" s="37">
        <v>6</v>
      </c>
      <c r="EM67" s="37">
        <v>0</v>
      </c>
      <c r="EN67" s="37">
        <v>8</v>
      </c>
      <c r="EO67" s="37">
        <v>0</v>
      </c>
      <c r="EP67" s="37">
        <v>0</v>
      </c>
      <c r="EQ67" s="37">
        <v>0</v>
      </c>
      <c r="ER67" s="37">
        <v>0</v>
      </c>
      <c r="ES67" s="37" t="s">
        <v>898</v>
      </c>
      <c r="ET67" s="75">
        <f t="shared" si="20"/>
        <v>68</v>
      </c>
      <c r="EU67" s="76">
        <v>1</v>
      </c>
      <c r="EV67" s="76">
        <v>1</v>
      </c>
      <c r="EW67" s="76">
        <v>1</v>
      </c>
      <c r="EX67" s="76">
        <v>1</v>
      </c>
      <c r="EY67" s="76">
        <v>1</v>
      </c>
      <c r="EZ67" s="76">
        <v>1</v>
      </c>
      <c r="FA67" s="76">
        <v>1</v>
      </c>
      <c r="FB67" s="76">
        <v>1</v>
      </c>
      <c r="FC67" s="76">
        <v>1</v>
      </c>
      <c r="FD67" s="76">
        <v>1</v>
      </c>
      <c r="FE67" s="76">
        <v>1</v>
      </c>
      <c r="FF67" s="76">
        <v>1</v>
      </c>
      <c r="FG67" s="76">
        <v>1</v>
      </c>
      <c r="FH67" s="76">
        <v>1</v>
      </c>
      <c r="FI67" s="76">
        <v>1</v>
      </c>
      <c r="FJ67" s="76">
        <v>1</v>
      </c>
      <c r="FK67" s="76">
        <v>1</v>
      </c>
      <c r="FL67" s="76">
        <v>1</v>
      </c>
      <c r="FM67" s="76">
        <v>1</v>
      </c>
      <c r="FN67" s="76">
        <v>1</v>
      </c>
      <c r="FO67" s="76">
        <v>1</v>
      </c>
      <c r="FP67" s="76">
        <v>0</v>
      </c>
      <c r="FQ67" s="76">
        <v>1</v>
      </c>
      <c r="FR67" s="76">
        <v>1</v>
      </c>
      <c r="FS67" s="76">
        <v>1</v>
      </c>
      <c r="FT67" s="76">
        <v>1</v>
      </c>
      <c r="FU67" s="76">
        <v>1</v>
      </c>
      <c r="FV67" s="76">
        <v>1</v>
      </c>
      <c r="FW67" s="76">
        <v>1</v>
      </c>
      <c r="FX67" s="76">
        <v>1</v>
      </c>
      <c r="FY67" s="76">
        <v>0</v>
      </c>
      <c r="FZ67" s="76">
        <v>1</v>
      </c>
      <c r="GA67" s="76">
        <v>2</v>
      </c>
      <c r="GB67" s="76">
        <v>2</v>
      </c>
      <c r="GC67" s="76">
        <v>2</v>
      </c>
      <c r="GD67" s="76">
        <v>2</v>
      </c>
      <c r="GE67" s="76">
        <v>2</v>
      </c>
      <c r="GF67" s="76">
        <v>2</v>
      </c>
      <c r="GG67" s="76">
        <v>2</v>
      </c>
      <c r="GH67" s="76">
        <v>1</v>
      </c>
      <c r="GI67" s="76">
        <v>1</v>
      </c>
      <c r="GJ67" s="76">
        <v>1</v>
      </c>
      <c r="GK67" s="76">
        <v>1</v>
      </c>
      <c r="GL67" s="76">
        <v>1</v>
      </c>
      <c r="GM67" s="76">
        <v>1</v>
      </c>
      <c r="GN67" s="76">
        <v>1</v>
      </c>
      <c r="GO67" s="76">
        <v>1</v>
      </c>
      <c r="GP67" s="76">
        <v>1</v>
      </c>
      <c r="GQ67" s="76">
        <v>1</v>
      </c>
      <c r="GR67" s="76">
        <v>1</v>
      </c>
      <c r="GS67" s="76">
        <v>1</v>
      </c>
      <c r="GT67" s="76">
        <v>1</v>
      </c>
      <c r="GU67" s="76">
        <v>1</v>
      </c>
      <c r="GV67" s="76">
        <v>1</v>
      </c>
      <c r="GW67" s="76">
        <v>1</v>
      </c>
      <c r="GX67" s="76">
        <v>1</v>
      </c>
      <c r="GY67" s="76">
        <v>1</v>
      </c>
      <c r="GZ67" s="76">
        <v>1</v>
      </c>
      <c r="HA67" s="76">
        <v>1</v>
      </c>
      <c r="HB67" s="76">
        <v>1</v>
      </c>
      <c r="HC67" s="76">
        <v>1</v>
      </c>
      <c r="HD67" s="76">
        <v>1</v>
      </c>
      <c r="HE67" s="76">
        <v>1</v>
      </c>
      <c r="HF67" s="77" t="s">
        <v>894</v>
      </c>
    </row>
    <row r="68" spans="1:214" ht="15.75" customHeight="1" x14ac:dyDescent="0.25">
      <c r="A68" s="31" t="s">
        <v>123</v>
      </c>
      <c r="C68" s="26">
        <v>11</v>
      </c>
      <c r="D68" s="26">
        <v>11</v>
      </c>
      <c r="H68" s="27"/>
      <c r="J68" s="86" t="s">
        <v>617</v>
      </c>
      <c r="K68" s="86"/>
      <c r="M68" s="26">
        <v>3</v>
      </c>
      <c r="N68" s="32">
        <f t="shared" si="21"/>
        <v>152</v>
      </c>
      <c r="O68" s="32">
        <f t="shared" si="22"/>
        <v>41</v>
      </c>
      <c r="P68" s="55">
        <f t="shared" si="23"/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56">
        <f t="shared" si="24"/>
        <v>41</v>
      </c>
      <c r="AF68" s="67">
        <v>3</v>
      </c>
      <c r="AG68" s="67">
        <v>3</v>
      </c>
      <c r="AH68" s="67">
        <v>3</v>
      </c>
      <c r="AI68" s="67">
        <v>3</v>
      </c>
      <c r="AJ68" s="67">
        <v>0</v>
      </c>
      <c r="AK68" s="67">
        <v>2</v>
      </c>
      <c r="AL68" s="67">
        <v>0</v>
      </c>
      <c r="AM68" s="67">
        <v>0</v>
      </c>
      <c r="AN68" s="67">
        <v>0</v>
      </c>
      <c r="AO68" s="67">
        <v>0</v>
      </c>
      <c r="AP68" s="67">
        <v>4</v>
      </c>
      <c r="AQ68" s="67">
        <v>4</v>
      </c>
      <c r="AR68" s="67">
        <v>3</v>
      </c>
      <c r="AS68" s="67">
        <v>0</v>
      </c>
      <c r="AT68" s="67">
        <v>3</v>
      </c>
      <c r="AU68" s="67">
        <v>0</v>
      </c>
      <c r="AV68" s="67">
        <v>0</v>
      </c>
      <c r="AW68" s="67">
        <v>0</v>
      </c>
      <c r="AX68" s="67">
        <v>0</v>
      </c>
      <c r="AY68" s="67">
        <v>3</v>
      </c>
      <c r="AZ68" s="67">
        <v>3</v>
      </c>
      <c r="BA68" s="67">
        <v>4</v>
      </c>
      <c r="BB68" s="67">
        <v>0</v>
      </c>
      <c r="BC68" s="67">
        <v>3</v>
      </c>
      <c r="BD68" s="67">
        <v>0</v>
      </c>
      <c r="BE68" s="67">
        <v>0</v>
      </c>
      <c r="BF68" s="67">
        <v>0</v>
      </c>
      <c r="BG68" s="67">
        <v>0</v>
      </c>
      <c r="BH68" s="68">
        <v>30</v>
      </c>
      <c r="BI68" s="68">
        <v>30</v>
      </c>
      <c r="BJ68" s="78">
        <f t="shared" si="25"/>
        <v>111</v>
      </c>
      <c r="BK68" s="83">
        <f t="shared" si="26"/>
        <v>0</v>
      </c>
      <c r="CR68" s="70" t="s">
        <v>891</v>
      </c>
      <c r="CS68" s="71">
        <f t="shared" si="18"/>
        <v>30</v>
      </c>
      <c r="CU68" s="73">
        <v>6</v>
      </c>
      <c r="CV68" s="73">
        <v>6</v>
      </c>
      <c r="CW68" s="73">
        <v>9</v>
      </c>
      <c r="CX68" s="73">
        <v>9</v>
      </c>
      <c r="CZ68" s="73">
        <v>0</v>
      </c>
      <c r="DA68" s="73">
        <v>0</v>
      </c>
      <c r="DB68" s="73">
        <v>0</v>
      </c>
      <c r="DC68" s="73">
        <v>0</v>
      </c>
      <c r="DD68" s="73">
        <v>0</v>
      </c>
      <c r="DE68" s="73">
        <v>0</v>
      </c>
      <c r="DF68" s="73">
        <v>0</v>
      </c>
      <c r="DG68" s="73">
        <v>0</v>
      </c>
      <c r="DH68" s="73">
        <v>0</v>
      </c>
      <c r="DJ68" s="73">
        <v>0</v>
      </c>
      <c r="DK68" s="73">
        <v>0</v>
      </c>
      <c r="DL68" s="73">
        <v>0</v>
      </c>
      <c r="DM68" s="73">
        <v>0</v>
      </c>
      <c r="DN68" s="73">
        <v>0</v>
      </c>
      <c r="DO68" s="73">
        <v>0</v>
      </c>
      <c r="DP68" s="73">
        <v>0</v>
      </c>
      <c r="DQ68" s="73">
        <v>0</v>
      </c>
      <c r="DR68" s="72" t="s">
        <v>892</v>
      </c>
      <c r="DS68" s="74">
        <f t="shared" si="19"/>
        <v>64</v>
      </c>
      <c r="DU68" s="37">
        <v>5</v>
      </c>
      <c r="DV68" s="37">
        <v>5</v>
      </c>
      <c r="DW68" s="37">
        <v>3</v>
      </c>
      <c r="DX68" s="37">
        <v>2</v>
      </c>
      <c r="DY68" s="37">
        <v>2</v>
      </c>
      <c r="DZ68" s="37">
        <v>1</v>
      </c>
      <c r="EA68" s="37">
        <v>3</v>
      </c>
      <c r="EB68" s="37">
        <v>6</v>
      </c>
      <c r="EC68" s="37">
        <v>3</v>
      </c>
      <c r="ED68" s="37">
        <v>4</v>
      </c>
      <c r="EE68" s="37">
        <v>5</v>
      </c>
      <c r="EG68" s="37">
        <v>3</v>
      </c>
      <c r="EH68" s="37">
        <v>2</v>
      </c>
      <c r="EI68" s="37">
        <v>1</v>
      </c>
      <c r="EJ68" s="37">
        <v>2</v>
      </c>
      <c r="EK68" s="37">
        <v>2</v>
      </c>
      <c r="EL68" s="37">
        <v>0</v>
      </c>
      <c r="EM68" s="37">
        <v>0</v>
      </c>
      <c r="EN68" s="37">
        <v>8</v>
      </c>
      <c r="EO68" s="37">
        <v>3</v>
      </c>
      <c r="EP68" s="37">
        <v>4</v>
      </c>
      <c r="EQ68" s="37">
        <v>0</v>
      </c>
      <c r="ER68" s="37">
        <v>0</v>
      </c>
      <c r="ES68" s="37" t="s">
        <v>896</v>
      </c>
      <c r="ET68" s="75">
        <f t="shared" si="20"/>
        <v>17</v>
      </c>
      <c r="EU68" s="76">
        <v>1</v>
      </c>
      <c r="EV68" s="76">
        <v>1</v>
      </c>
      <c r="EW68" s="76">
        <v>0</v>
      </c>
      <c r="EX68" s="76">
        <v>0</v>
      </c>
      <c r="EY68" s="76">
        <v>0</v>
      </c>
      <c r="EZ68" s="76">
        <v>0</v>
      </c>
      <c r="FA68" s="76">
        <v>0</v>
      </c>
      <c r="FB68" s="76">
        <v>0</v>
      </c>
      <c r="FC68" s="76">
        <v>0</v>
      </c>
      <c r="FD68" s="76">
        <v>0</v>
      </c>
      <c r="FE68" s="76">
        <v>0</v>
      </c>
      <c r="FF68" s="76">
        <v>0</v>
      </c>
      <c r="FG68" s="76">
        <v>0</v>
      </c>
      <c r="FH68" s="76">
        <v>0</v>
      </c>
      <c r="FI68" s="76">
        <v>0</v>
      </c>
      <c r="FJ68" s="76">
        <v>0</v>
      </c>
      <c r="FK68" s="76">
        <v>1</v>
      </c>
      <c r="FL68" s="76">
        <v>1</v>
      </c>
      <c r="FM68" s="76">
        <v>1</v>
      </c>
      <c r="FN68" s="76">
        <v>0</v>
      </c>
      <c r="FO68" s="76">
        <v>0</v>
      </c>
      <c r="FP68" s="76">
        <v>0</v>
      </c>
      <c r="FQ68" s="76">
        <v>0</v>
      </c>
      <c r="FR68" s="76">
        <v>0</v>
      </c>
      <c r="FS68" s="76">
        <v>1</v>
      </c>
      <c r="FT68" s="76">
        <v>0</v>
      </c>
      <c r="FU68" s="76">
        <v>0</v>
      </c>
      <c r="FV68" s="76">
        <v>0</v>
      </c>
      <c r="FW68" s="76">
        <v>0</v>
      </c>
      <c r="FX68" s="76">
        <v>0</v>
      </c>
      <c r="FY68" s="76">
        <v>0</v>
      </c>
      <c r="FZ68" s="76">
        <v>0</v>
      </c>
      <c r="GA68" s="76">
        <v>0</v>
      </c>
      <c r="GB68" s="76">
        <v>0</v>
      </c>
      <c r="GC68" s="76">
        <v>0</v>
      </c>
      <c r="GD68" s="76">
        <v>0</v>
      </c>
      <c r="GE68" s="76">
        <v>0</v>
      </c>
      <c r="GF68" s="76">
        <v>0</v>
      </c>
      <c r="GG68" s="76">
        <v>0</v>
      </c>
      <c r="GH68" s="76">
        <v>1</v>
      </c>
      <c r="GI68" s="76">
        <v>1</v>
      </c>
      <c r="GJ68" s="76">
        <v>1</v>
      </c>
      <c r="GK68" s="76">
        <v>0</v>
      </c>
      <c r="GL68" s="76">
        <v>0</v>
      </c>
      <c r="GM68" s="76">
        <v>0</v>
      </c>
      <c r="GN68" s="76">
        <v>0</v>
      </c>
      <c r="GO68" s="76">
        <v>1</v>
      </c>
      <c r="GP68" s="76">
        <v>1</v>
      </c>
      <c r="GQ68" s="76">
        <v>1</v>
      </c>
      <c r="GR68" s="76">
        <v>0</v>
      </c>
      <c r="GS68" s="76">
        <v>0</v>
      </c>
      <c r="GT68" s="76">
        <v>0</v>
      </c>
      <c r="GU68" s="76">
        <v>0</v>
      </c>
      <c r="GV68" s="76">
        <v>0</v>
      </c>
      <c r="GW68" s="76">
        <v>0</v>
      </c>
      <c r="GX68" s="76">
        <v>1</v>
      </c>
      <c r="GY68" s="76">
        <v>1</v>
      </c>
      <c r="GZ68" s="76">
        <v>1</v>
      </c>
      <c r="HA68" s="76">
        <v>0</v>
      </c>
      <c r="HB68" s="76">
        <v>1</v>
      </c>
      <c r="HC68" s="76">
        <v>0</v>
      </c>
      <c r="HD68" s="76">
        <v>1</v>
      </c>
      <c r="HE68" s="76">
        <v>0</v>
      </c>
      <c r="HF68" s="77" t="s">
        <v>894</v>
      </c>
    </row>
    <row r="69" spans="1:214" ht="15.75" customHeight="1" x14ac:dyDescent="0.25">
      <c r="A69" s="31" t="s">
        <v>228</v>
      </c>
      <c r="C69" s="26">
        <v>11</v>
      </c>
      <c r="D69" s="26">
        <v>11</v>
      </c>
      <c r="H69" s="27"/>
      <c r="J69" s="86" t="s">
        <v>620</v>
      </c>
      <c r="K69" s="86"/>
      <c r="M69" s="26">
        <v>3</v>
      </c>
      <c r="N69" s="32">
        <f t="shared" si="21"/>
        <v>121</v>
      </c>
      <c r="O69" s="32">
        <f t="shared" si="22"/>
        <v>36</v>
      </c>
      <c r="P69" s="55">
        <f t="shared" si="23"/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56">
        <f t="shared" si="24"/>
        <v>36</v>
      </c>
      <c r="AF69" s="67">
        <v>3</v>
      </c>
      <c r="AG69" s="67">
        <v>3</v>
      </c>
      <c r="AH69" s="67">
        <v>3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4</v>
      </c>
      <c r="AQ69" s="67">
        <v>4</v>
      </c>
      <c r="AR69" s="67">
        <v>3</v>
      </c>
      <c r="AS69" s="67">
        <v>0</v>
      </c>
      <c r="AT69" s="67">
        <v>3</v>
      </c>
      <c r="AU69" s="67">
        <v>0</v>
      </c>
      <c r="AV69" s="67">
        <v>0</v>
      </c>
      <c r="AW69" s="67">
        <v>0</v>
      </c>
      <c r="AX69" s="67">
        <v>0</v>
      </c>
      <c r="AY69" s="67">
        <v>3</v>
      </c>
      <c r="AZ69" s="67">
        <v>3</v>
      </c>
      <c r="BA69" s="67">
        <v>4</v>
      </c>
      <c r="BB69" s="67">
        <v>0</v>
      </c>
      <c r="BC69" s="67">
        <v>3</v>
      </c>
      <c r="BD69" s="67">
        <v>0</v>
      </c>
      <c r="BE69" s="67">
        <v>0</v>
      </c>
      <c r="BF69" s="67">
        <v>0</v>
      </c>
      <c r="BG69" s="67">
        <v>0</v>
      </c>
      <c r="BH69" s="68">
        <v>63</v>
      </c>
      <c r="BI69" s="68">
        <v>63</v>
      </c>
      <c r="BJ69" s="78">
        <f t="shared" si="25"/>
        <v>85</v>
      </c>
      <c r="BK69" s="83">
        <f t="shared" si="26"/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>
        <v>0</v>
      </c>
      <c r="CA69" s="67">
        <v>0</v>
      </c>
      <c r="CB69" s="67">
        <v>0</v>
      </c>
      <c r="CC69" s="67">
        <v>0</v>
      </c>
      <c r="CD69" s="67">
        <v>0</v>
      </c>
      <c r="CE69" s="67">
        <v>0</v>
      </c>
      <c r="CF69" s="67">
        <v>0</v>
      </c>
      <c r="CG69" s="67">
        <v>0</v>
      </c>
      <c r="CH69" s="67">
        <v>0</v>
      </c>
      <c r="CI69" s="67">
        <v>0</v>
      </c>
      <c r="CJ69" s="67">
        <v>0</v>
      </c>
      <c r="CK69" s="67">
        <v>0</v>
      </c>
      <c r="CL69" s="67">
        <v>0</v>
      </c>
      <c r="CM69" s="67">
        <v>0</v>
      </c>
      <c r="CN69" s="67">
        <v>0</v>
      </c>
      <c r="CO69" s="67">
        <v>0</v>
      </c>
      <c r="CP69" s="67">
        <v>0</v>
      </c>
      <c r="CQ69" s="67">
        <v>0</v>
      </c>
      <c r="CR69" s="70" t="s">
        <v>897</v>
      </c>
      <c r="CS69" s="71">
        <f t="shared" si="18"/>
        <v>8</v>
      </c>
      <c r="CU69" s="73">
        <v>6</v>
      </c>
      <c r="CV69" s="73">
        <v>0</v>
      </c>
      <c r="CW69" s="73">
        <v>0</v>
      </c>
      <c r="CX69" s="73">
        <v>0</v>
      </c>
      <c r="CZ69" s="73">
        <v>2</v>
      </c>
      <c r="DR69" s="72" t="s">
        <v>899</v>
      </c>
      <c r="DS69" s="74">
        <f t="shared" si="19"/>
        <v>35</v>
      </c>
      <c r="DU69" s="37">
        <v>5</v>
      </c>
      <c r="DV69" s="37">
        <v>5</v>
      </c>
      <c r="DW69" s="37">
        <v>2</v>
      </c>
      <c r="DX69" s="37">
        <v>2</v>
      </c>
      <c r="DY69" s="37">
        <v>0</v>
      </c>
      <c r="DZ69" s="37">
        <v>2</v>
      </c>
      <c r="EA69" s="37">
        <v>1</v>
      </c>
      <c r="EB69" s="37">
        <v>6</v>
      </c>
      <c r="EC69" s="37">
        <v>3</v>
      </c>
      <c r="ED69" s="37">
        <v>4</v>
      </c>
      <c r="EE69" s="37">
        <v>5</v>
      </c>
      <c r="EG69" s="37">
        <v>0</v>
      </c>
      <c r="EH69" s="37">
        <v>0</v>
      </c>
      <c r="EI69" s="37">
        <v>0</v>
      </c>
      <c r="EJ69" s="37">
        <v>0</v>
      </c>
      <c r="EK69" s="37">
        <v>0</v>
      </c>
      <c r="EL69" s="37">
        <v>0</v>
      </c>
      <c r="EM69" s="37">
        <v>0</v>
      </c>
      <c r="EN69" s="37">
        <v>0</v>
      </c>
      <c r="EO69" s="37">
        <v>0</v>
      </c>
      <c r="EP69" s="37">
        <v>0</v>
      </c>
      <c r="EQ69" s="37">
        <v>0</v>
      </c>
      <c r="ER69" s="37">
        <v>0</v>
      </c>
      <c r="ES69" s="37" t="s">
        <v>898</v>
      </c>
      <c r="ET69" s="75">
        <f t="shared" si="20"/>
        <v>42</v>
      </c>
      <c r="EU69" s="76">
        <v>0</v>
      </c>
      <c r="EV69" s="76">
        <v>0</v>
      </c>
      <c r="EW69" s="76">
        <v>0</v>
      </c>
      <c r="EX69" s="76">
        <v>0</v>
      </c>
      <c r="EY69" s="76">
        <v>0</v>
      </c>
      <c r="EZ69" s="76">
        <v>0</v>
      </c>
      <c r="FA69" s="76">
        <v>0</v>
      </c>
      <c r="FB69" s="76">
        <v>0</v>
      </c>
      <c r="FC69" s="76">
        <v>1</v>
      </c>
      <c r="FD69" s="76">
        <v>1</v>
      </c>
      <c r="FE69" s="76">
        <v>1</v>
      </c>
      <c r="FF69" s="76">
        <v>1</v>
      </c>
      <c r="FG69" s="76">
        <v>1</v>
      </c>
      <c r="FH69" s="76">
        <v>1</v>
      </c>
      <c r="FI69" s="76">
        <v>1</v>
      </c>
      <c r="FJ69" s="76">
        <v>1</v>
      </c>
      <c r="FK69" s="76">
        <v>1</v>
      </c>
      <c r="FL69" s="76">
        <v>1</v>
      </c>
      <c r="FM69" s="76">
        <v>1</v>
      </c>
      <c r="FN69" s="76">
        <v>1</v>
      </c>
      <c r="FO69" s="76">
        <v>1</v>
      </c>
      <c r="FP69" s="76">
        <v>0</v>
      </c>
      <c r="FQ69" s="76">
        <v>1</v>
      </c>
      <c r="FR69" s="76">
        <v>1</v>
      </c>
      <c r="FS69" s="76">
        <v>1</v>
      </c>
      <c r="FT69" s="76">
        <v>1</v>
      </c>
      <c r="FU69" s="76">
        <v>0</v>
      </c>
      <c r="FV69" s="76">
        <v>0</v>
      </c>
      <c r="FW69" s="76">
        <v>1</v>
      </c>
      <c r="FX69" s="76">
        <v>0</v>
      </c>
      <c r="FY69" s="76">
        <v>0</v>
      </c>
      <c r="FZ69" s="76">
        <v>0</v>
      </c>
      <c r="GA69" s="76">
        <v>0</v>
      </c>
      <c r="GB69" s="76">
        <v>0</v>
      </c>
      <c r="GC69" s="76">
        <v>0</v>
      </c>
      <c r="GD69" s="76">
        <v>0</v>
      </c>
      <c r="GE69" s="76">
        <v>0</v>
      </c>
      <c r="GF69" s="76">
        <v>0</v>
      </c>
      <c r="GG69" s="76">
        <v>0</v>
      </c>
      <c r="GH69" s="76">
        <v>1</v>
      </c>
      <c r="GI69" s="76">
        <v>1</v>
      </c>
      <c r="GJ69" s="76">
        <v>1</v>
      </c>
      <c r="GK69" s="76">
        <v>1</v>
      </c>
      <c r="GL69" s="76">
        <v>1</v>
      </c>
      <c r="GM69" s="76">
        <v>1</v>
      </c>
      <c r="GN69" s="76">
        <v>1</v>
      </c>
      <c r="GO69" s="76">
        <v>1</v>
      </c>
      <c r="GP69" s="76">
        <v>1</v>
      </c>
      <c r="GQ69" s="76">
        <v>1</v>
      </c>
      <c r="GR69" s="76">
        <v>1</v>
      </c>
      <c r="GS69" s="76">
        <v>1</v>
      </c>
      <c r="GT69" s="76">
        <v>1</v>
      </c>
      <c r="GU69" s="76">
        <v>1</v>
      </c>
      <c r="GV69" s="76">
        <v>1</v>
      </c>
      <c r="GW69" s="76">
        <v>1</v>
      </c>
      <c r="GX69" s="76">
        <v>1</v>
      </c>
      <c r="GY69" s="76">
        <v>1</v>
      </c>
      <c r="GZ69" s="76">
        <v>1</v>
      </c>
      <c r="HA69" s="76">
        <v>1</v>
      </c>
      <c r="HB69" s="76">
        <v>1</v>
      </c>
      <c r="HC69" s="76">
        <v>1</v>
      </c>
      <c r="HD69" s="76">
        <v>1</v>
      </c>
      <c r="HE69" s="76">
        <v>1</v>
      </c>
      <c r="HF69" s="77" t="s">
        <v>894</v>
      </c>
    </row>
    <row r="70" spans="1:214" ht="15.75" customHeight="1" x14ac:dyDescent="0.25">
      <c r="A70" s="31" t="s">
        <v>483</v>
      </c>
      <c r="C70" s="26">
        <v>11</v>
      </c>
      <c r="D70" s="26">
        <v>11</v>
      </c>
      <c r="H70" s="27"/>
      <c r="J70" s="86" t="s">
        <v>602</v>
      </c>
      <c r="K70" s="86"/>
      <c r="M70" s="26">
        <v>3</v>
      </c>
      <c r="N70" s="32">
        <f t="shared" si="21"/>
        <v>119</v>
      </c>
      <c r="O70" s="32">
        <f t="shared" si="22"/>
        <v>58</v>
      </c>
      <c r="P70" s="55">
        <f t="shared" si="23"/>
        <v>17</v>
      </c>
      <c r="Q70" s="66">
        <v>7</v>
      </c>
      <c r="R70" s="66">
        <v>0</v>
      </c>
      <c r="S70" s="66">
        <v>10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56">
        <f t="shared" si="24"/>
        <v>41</v>
      </c>
      <c r="AF70" s="67">
        <v>3</v>
      </c>
      <c r="AG70" s="67">
        <v>3</v>
      </c>
      <c r="AH70" s="67">
        <v>3</v>
      </c>
      <c r="AI70" s="67">
        <v>3</v>
      </c>
      <c r="AJ70" s="67">
        <v>0</v>
      </c>
      <c r="AK70" s="67">
        <v>2</v>
      </c>
      <c r="AL70" s="67">
        <v>0</v>
      </c>
      <c r="AM70" s="67">
        <v>0</v>
      </c>
      <c r="AN70" s="67">
        <v>0</v>
      </c>
      <c r="AO70" s="67">
        <v>0</v>
      </c>
      <c r="AP70" s="67">
        <v>4</v>
      </c>
      <c r="AQ70" s="67">
        <v>4</v>
      </c>
      <c r="AR70" s="67">
        <v>3</v>
      </c>
      <c r="AS70" s="67">
        <v>0</v>
      </c>
      <c r="AT70" s="67">
        <v>3</v>
      </c>
      <c r="AU70" s="67">
        <v>0</v>
      </c>
      <c r="AV70" s="67">
        <v>0</v>
      </c>
      <c r="AW70" s="67">
        <v>0</v>
      </c>
      <c r="AX70" s="67">
        <v>0</v>
      </c>
      <c r="AY70" s="67">
        <v>3</v>
      </c>
      <c r="AZ70" s="67">
        <v>3</v>
      </c>
      <c r="BA70" s="67">
        <v>4</v>
      </c>
      <c r="BB70" s="67">
        <v>0</v>
      </c>
      <c r="BC70" s="67">
        <v>3</v>
      </c>
      <c r="BD70" s="67">
        <v>0</v>
      </c>
      <c r="BE70" s="67">
        <v>0</v>
      </c>
      <c r="BF70" s="67">
        <v>0</v>
      </c>
      <c r="BG70" s="67">
        <v>0</v>
      </c>
      <c r="BH70" s="68">
        <v>65</v>
      </c>
      <c r="BI70" s="68">
        <v>65</v>
      </c>
      <c r="BJ70" s="78">
        <f t="shared" si="25"/>
        <v>61</v>
      </c>
      <c r="BK70" s="83">
        <f t="shared" si="26"/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>
        <v>0</v>
      </c>
      <c r="CA70" s="67">
        <v>0</v>
      </c>
      <c r="CB70" s="67">
        <v>0</v>
      </c>
      <c r="CC70" s="67">
        <v>0</v>
      </c>
      <c r="CD70" s="67">
        <v>0</v>
      </c>
      <c r="CE70" s="67">
        <v>0</v>
      </c>
      <c r="CF70" s="67">
        <v>0</v>
      </c>
      <c r="CG70" s="67">
        <v>0</v>
      </c>
      <c r="CH70" s="67">
        <v>0</v>
      </c>
      <c r="CI70" s="67">
        <v>0</v>
      </c>
      <c r="CJ70" s="67">
        <v>0</v>
      </c>
      <c r="CK70" s="67">
        <v>0</v>
      </c>
      <c r="CL70" s="67">
        <v>0</v>
      </c>
      <c r="CM70" s="67">
        <v>0</v>
      </c>
      <c r="CN70" s="67">
        <v>0</v>
      </c>
      <c r="CO70" s="67">
        <v>0</v>
      </c>
      <c r="CP70" s="67">
        <v>0</v>
      </c>
      <c r="CQ70" s="67">
        <v>0</v>
      </c>
      <c r="CR70" s="70" t="s">
        <v>897</v>
      </c>
      <c r="CS70" s="71">
        <f t="shared" si="18"/>
        <v>0</v>
      </c>
      <c r="CU70" s="73">
        <v>0</v>
      </c>
      <c r="DR70" s="72" t="s">
        <v>899</v>
      </c>
      <c r="DS70" s="74">
        <f t="shared" si="19"/>
        <v>61</v>
      </c>
      <c r="DU70" s="37">
        <v>5</v>
      </c>
      <c r="DV70" s="37">
        <v>5</v>
      </c>
      <c r="DW70" s="37">
        <v>2</v>
      </c>
      <c r="DX70" s="37">
        <v>2</v>
      </c>
      <c r="DY70" s="37">
        <v>2</v>
      </c>
      <c r="DZ70" s="37">
        <v>2</v>
      </c>
      <c r="EA70" s="37">
        <v>2</v>
      </c>
      <c r="EB70" s="37">
        <v>5</v>
      </c>
      <c r="EC70" s="37">
        <v>0</v>
      </c>
      <c r="ED70" s="37">
        <v>3</v>
      </c>
      <c r="EE70" s="37">
        <v>1</v>
      </c>
      <c r="EG70" s="37">
        <v>3</v>
      </c>
      <c r="EH70" s="37">
        <v>2</v>
      </c>
      <c r="EI70" s="37">
        <v>1</v>
      </c>
      <c r="EJ70" s="37">
        <v>2</v>
      </c>
      <c r="EK70" s="37">
        <v>2</v>
      </c>
      <c r="EL70" s="37">
        <v>5</v>
      </c>
      <c r="EM70" s="37">
        <v>0</v>
      </c>
      <c r="EN70" s="37">
        <v>8</v>
      </c>
      <c r="EO70" s="37">
        <v>3</v>
      </c>
      <c r="EP70" s="37">
        <v>4</v>
      </c>
      <c r="EQ70" s="37">
        <v>2</v>
      </c>
      <c r="ER70" s="37">
        <v>0</v>
      </c>
      <c r="ES70" s="37" t="s">
        <v>898</v>
      </c>
      <c r="ET70" s="75">
        <f t="shared" si="20"/>
        <v>0</v>
      </c>
      <c r="EU70" s="76">
        <v>0</v>
      </c>
      <c r="EV70" s="76">
        <v>0</v>
      </c>
      <c r="EW70" s="76">
        <v>0</v>
      </c>
      <c r="EX70" s="76">
        <v>0</v>
      </c>
      <c r="EY70" s="76">
        <v>0</v>
      </c>
      <c r="EZ70" s="76">
        <v>0</v>
      </c>
      <c r="FA70" s="76">
        <v>0</v>
      </c>
      <c r="FB70" s="76">
        <v>0</v>
      </c>
      <c r="FC70" s="76">
        <v>0</v>
      </c>
      <c r="FD70" s="76">
        <v>0</v>
      </c>
      <c r="FE70" s="76">
        <v>0</v>
      </c>
      <c r="FF70" s="76">
        <v>0</v>
      </c>
      <c r="FG70" s="76">
        <v>0</v>
      </c>
      <c r="FH70" s="76">
        <v>0</v>
      </c>
      <c r="FI70" s="76">
        <v>0</v>
      </c>
      <c r="FJ70" s="76">
        <v>0</v>
      </c>
      <c r="FK70" s="76">
        <v>0</v>
      </c>
      <c r="FL70" s="76">
        <v>0</v>
      </c>
      <c r="FM70" s="76">
        <v>0</v>
      </c>
      <c r="FN70" s="76">
        <v>0</v>
      </c>
      <c r="FO70" s="76">
        <v>0</v>
      </c>
      <c r="FP70" s="76">
        <v>0</v>
      </c>
      <c r="FQ70" s="76">
        <v>0</v>
      </c>
      <c r="FR70" s="76">
        <v>0</v>
      </c>
      <c r="FS70" s="76">
        <v>0</v>
      </c>
      <c r="FT70" s="76">
        <v>0</v>
      </c>
      <c r="FU70" s="76">
        <v>0</v>
      </c>
      <c r="FV70" s="76">
        <v>0</v>
      </c>
      <c r="FW70" s="76">
        <v>0</v>
      </c>
      <c r="FX70" s="76">
        <v>0</v>
      </c>
      <c r="FY70" s="76">
        <v>0</v>
      </c>
      <c r="FZ70" s="76">
        <v>0</v>
      </c>
      <c r="GA70" s="76">
        <v>0</v>
      </c>
      <c r="GB70" s="76">
        <v>0</v>
      </c>
      <c r="GC70" s="76">
        <v>0</v>
      </c>
      <c r="GD70" s="76">
        <v>0</v>
      </c>
      <c r="GE70" s="76">
        <v>0</v>
      </c>
      <c r="GF70" s="76">
        <v>0</v>
      </c>
      <c r="GG70" s="76">
        <v>0</v>
      </c>
      <c r="GH70" s="76">
        <v>0</v>
      </c>
      <c r="GI70" s="76">
        <v>0</v>
      </c>
      <c r="GJ70" s="76">
        <v>0</v>
      </c>
      <c r="GK70" s="76">
        <v>0</v>
      </c>
      <c r="GL70" s="76">
        <v>0</v>
      </c>
      <c r="GM70" s="76">
        <v>0</v>
      </c>
      <c r="GN70" s="76">
        <v>0</v>
      </c>
      <c r="GO70" s="76">
        <v>0</v>
      </c>
      <c r="GP70" s="76">
        <v>0</v>
      </c>
      <c r="GQ70" s="76">
        <v>0</v>
      </c>
      <c r="GR70" s="76">
        <v>0</v>
      </c>
      <c r="GS70" s="76">
        <v>0</v>
      </c>
      <c r="GT70" s="76">
        <v>0</v>
      </c>
      <c r="GU70" s="76">
        <v>0</v>
      </c>
      <c r="GV70" s="76">
        <v>0</v>
      </c>
      <c r="GW70" s="76">
        <v>0</v>
      </c>
      <c r="GX70" s="76">
        <v>0</v>
      </c>
      <c r="GY70" s="76">
        <v>0</v>
      </c>
      <c r="GZ70" s="76">
        <v>0</v>
      </c>
      <c r="HA70" s="76">
        <v>0</v>
      </c>
      <c r="HB70" s="76">
        <v>0</v>
      </c>
      <c r="HC70" s="76">
        <v>0</v>
      </c>
      <c r="HD70" s="76">
        <v>0</v>
      </c>
      <c r="HE70" s="76">
        <v>0</v>
      </c>
      <c r="HF70" s="77" t="s">
        <v>894</v>
      </c>
    </row>
    <row r="71" spans="1:214" ht="15.75" customHeight="1" x14ac:dyDescent="0.25">
      <c r="A71" s="31" t="s">
        <v>478</v>
      </c>
      <c r="C71" s="26">
        <v>11</v>
      </c>
      <c r="D71" s="26">
        <v>11</v>
      </c>
      <c r="H71" s="27"/>
      <c r="I71" s="35"/>
      <c r="J71" s="86" t="s">
        <v>600</v>
      </c>
      <c r="K71" s="86"/>
      <c r="M71" s="26">
        <v>3</v>
      </c>
      <c r="N71" s="32">
        <f t="shared" si="21"/>
        <v>103</v>
      </c>
      <c r="O71" s="32">
        <f t="shared" si="22"/>
        <v>58</v>
      </c>
      <c r="P71" s="55">
        <f t="shared" si="23"/>
        <v>17</v>
      </c>
      <c r="Q71" s="66">
        <v>7</v>
      </c>
      <c r="R71" s="66">
        <v>0</v>
      </c>
      <c r="S71" s="66">
        <v>10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56">
        <f t="shared" si="24"/>
        <v>41</v>
      </c>
      <c r="AF71" s="67">
        <v>3</v>
      </c>
      <c r="AG71" s="67">
        <v>3</v>
      </c>
      <c r="AH71" s="67">
        <v>3</v>
      </c>
      <c r="AI71" s="67">
        <v>3</v>
      </c>
      <c r="AJ71" s="67">
        <v>0</v>
      </c>
      <c r="AK71" s="67">
        <v>2</v>
      </c>
      <c r="AL71" s="67">
        <v>0</v>
      </c>
      <c r="AM71" s="67">
        <v>0</v>
      </c>
      <c r="AN71" s="67">
        <v>0</v>
      </c>
      <c r="AO71" s="67">
        <v>0</v>
      </c>
      <c r="AP71" s="67">
        <v>4</v>
      </c>
      <c r="AQ71" s="67">
        <v>4</v>
      </c>
      <c r="AR71" s="67">
        <v>3</v>
      </c>
      <c r="AS71" s="67">
        <v>0</v>
      </c>
      <c r="AT71" s="67">
        <v>3</v>
      </c>
      <c r="AU71" s="67">
        <v>0</v>
      </c>
      <c r="AV71" s="67">
        <v>0</v>
      </c>
      <c r="AW71" s="67">
        <v>0</v>
      </c>
      <c r="AX71" s="67">
        <v>0</v>
      </c>
      <c r="AY71" s="67">
        <v>3</v>
      </c>
      <c r="AZ71" s="67">
        <v>3</v>
      </c>
      <c r="BA71" s="67">
        <v>4</v>
      </c>
      <c r="BB71" s="67">
        <v>0</v>
      </c>
      <c r="BC71" s="67">
        <v>3</v>
      </c>
      <c r="BD71" s="67">
        <v>0</v>
      </c>
      <c r="BE71" s="67">
        <v>0</v>
      </c>
      <c r="BF71" s="67">
        <v>0</v>
      </c>
      <c r="BG71" s="67">
        <v>0</v>
      </c>
      <c r="BH71" s="68">
        <v>56</v>
      </c>
      <c r="BI71" s="68">
        <v>56</v>
      </c>
      <c r="BJ71" s="78">
        <f t="shared" si="25"/>
        <v>45</v>
      </c>
      <c r="BK71" s="83">
        <f t="shared" si="26"/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>
        <v>0</v>
      </c>
      <c r="CA71" s="67">
        <v>0</v>
      </c>
      <c r="CB71" s="67">
        <v>0</v>
      </c>
      <c r="CC71" s="67">
        <v>0</v>
      </c>
      <c r="CD71" s="67">
        <v>0</v>
      </c>
      <c r="CE71" s="67">
        <v>0</v>
      </c>
      <c r="CF71" s="67">
        <v>0</v>
      </c>
      <c r="CG71" s="67">
        <v>0</v>
      </c>
      <c r="CH71" s="67">
        <v>0</v>
      </c>
      <c r="CI71" s="67">
        <v>0</v>
      </c>
      <c r="CJ71" s="67">
        <v>0</v>
      </c>
      <c r="CK71" s="67">
        <v>0</v>
      </c>
      <c r="CL71" s="67">
        <v>0</v>
      </c>
      <c r="CM71" s="67">
        <v>0</v>
      </c>
      <c r="CN71" s="67">
        <v>0</v>
      </c>
      <c r="CO71" s="67">
        <v>0</v>
      </c>
      <c r="CP71" s="67">
        <v>0</v>
      </c>
      <c r="CQ71" s="67">
        <v>0</v>
      </c>
      <c r="CR71" s="70" t="s">
        <v>897</v>
      </c>
      <c r="CS71" s="71">
        <f t="shared" si="18"/>
        <v>2</v>
      </c>
      <c r="CU71" s="73">
        <v>0</v>
      </c>
      <c r="CV71" s="73">
        <v>0</v>
      </c>
      <c r="CW71" s="73">
        <v>0</v>
      </c>
      <c r="CX71" s="73">
        <v>0</v>
      </c>
      <c r="CZ71" s="73">
        <v>0</v>
      </c>
      <c r="DA71" s="73">
        <v>0</v>
      </c>
      <c r="DB71" s="73">
        <v>0</v>
      </c>
      <c r="DC71" s="73">
        <v>0</v>
      </c>
      <c r="DD71" s="73">
        <v>0</v>
      </c>
      <c r="DE71" s="73">
        <v>0</v>
      </c>
      <c r="DF71" s="73">
        <v>0</v>
      </c>
      <c r="DG71" s="73">
        <v>0</v>
      </c>
      <c r="DH71" s="73">
        <v>0</v>
      </c>
      <c r="DJ71" s="73">
        <v>2</v>
      </c>
      <c r="DK71" s="73">
        <v>0</v>
      </c>
      <c r="DL71" s="73">
        <v>0</v>
      </c>
      <c r="DM71" s="73">
        <v>0</v>
      </c>
      <c r="DN71" s="73">
        <v>0</v>
      </c>
      <c r="DO71" s="73">
        <v>0</v>
      </c>
      <c r="DP71" s="73">
        <v>0</v>
      </c>
      <c r="DQ71" s="73">
        <v>0</v>
      </c>
      <c r="DR71" s="72" t="s">
        <v>892</v>
      </c>
      <c r="DS71" s="74">
        <f t="shared" si="19"/>
        <v>43</v>
      </c>
      <c r="DU71" s="37">
        <v>4</v>
      </c>
      <c r="DV71" s="37">
        <v>4</v>
      </c>
      <c r="DW71" s="37">
        <v>1</v>
      </c>
      <c r="DX71" s="37">
        <v>1</v>
      </c>
      <c r="DY71" s="37">
        <v>0</v>
      </c>
      <c r="DZ71" s="37">
        <v>0</v>
      </c>
      <c r="EA71" s="37">
        <v>2</v>
      </c>
      <c r="EB71" s="37">
        <v>2</v>
      </c>
      <c r="EC71" s="37">
        <v>0</v>
      </c>
      <c r="ED71" s="37">
        <v>1</v>
      </c>
      <c r="EE71" s="37">
        <v>1</v>
      </c>
      <c r="EG71" s="37">
        <v>2</v>
      </c>
      <c r="EH71" s="37">
        <v>2</v>
      </c>
      <c r="EI71" s="37">
        <v>1</v>
      </c>
      <c r="EJ71" s="37">
        <v>2</v>
      </c>
      <c r="EK71" s="37">
        <v>2</v>
      </c>
      <c r="EL71" s="37">
        <v>3</v>
      </c>
      <c r="EM71" s="37">
        <v>0</v>
      </c>
      <c r="EN71" s="37">
        <v>7</v>
      </c>
      <c r="EO71" s="37">
        <v>2</v>
      </c>
      <c r="EP71" s="37">
        <v>4</v>
      </c>
      <c r="EQ71" s="37">
        <v>2</v>
      </c>
      <c r="ER71" s="37">
        <v>0</v>
      </c>
      <c r="ES71" s="37" t="s">
        <v>898</v>
      </c>
      <c r="ET71" s="75">
        <f t="shared" si="20"/>
        <v>0</v>
      </c>
      <c r="EU71" s="76">
        <v>0</v>
      </c>
      <c r="EV71" s="76">
        <v>0</v>
      </c>
      <c r="EW71" s="76">
        <v>0</v>
      </c>
      <c r="EX71" s="76">
        <v>0</v>
      </c>
      <c r="EY71" s="76">
        <v>0</v>
      </c>
      <c r="EZ71" s="76">
        <v>0</v>
      </c>
      <c r="FA71" s="76">
        <v>0</v>
      </c>
      <c r="FB71" s="76">
        <v>0</v>
      </c>
      <c r="FC71" s="76">
        <v>0</v>
      </c>
      <c r="FD71" s="76">
        <v>0</v>
      </c>
      <c r="FE71" s="76">
        <v>0</v>
      </c>
      <c r="FF71" s="76">
        <v>0</v>
      </c>
      <c r="FG71" s="76">
        <v>0</v>
      </c>
      <c r="FH71" s="76">
        <v>0</v>
      </c>
      <c r="FI71" s="76">
        <v>0</v>
      </c>
      <c r="FJ71" s="76">
        <v>0</v>
      </c>
      <c r="FK71" s="76">
        <v>0</v>
      </c>
      <c r="FL71" s="76">
        <v>0</v>
      </c>
      <c r="FM71" s="76">
        <v>0</v>
      </c>
      <c r="FN71" s="76">
        <v>0</v>
      </c>
      <c r="FO71" s="76">
        <v>0</v>
      </c>
      <c r="FP71" s="76">
        <v>0</v>
      </c>
      <c r="FQ71" s="76">
        <v>0</v>
      </c>
      <c r="FR71" s="76">
        <v>0</v>
      </c>
      <c r="FS71" s="76">
        <v>0</v>
      </c>
      <c r="FT71" s="76">
        <v>0</v>
      </c>
      <c r="FU71" s="76">
        <v>0</v>
      </c>
      <c r="FV71" s="76">
        <v>0</v>
      </c>
      <c r="FW71" s="76">
        <v>0</v>
      </c>
      <c r="FX71" s="76">
        <v>0</v>
      </c>
      <c r="FY71" s="76">
        <v>0</v>
      </c>
      <c r="FZ71" s="76">
        <v>0</v>
      </c>
      <c r="GA71" s="76">
        <v>0</v>
      </c>
      <c r="GB71" s="76">
        <v>0</v>
      </c>
      <c r="GC71" s="76">
        <v>0</v>
      </c>
      <c r="GD71" s="76">
        <v>0</v>
      </c>
      <c r="GE71" s="76">
        <v>0</v>
      </c>
      <c r="GF71" s="76">
        <v>0</v>
      </c>
      <c r="GG71" s="76">
        <v>0</v>
      </c>
      <c r="GH71" s="76">
        <v>0</v>
      </c>
      <c r="GI71" s="76">
        <v>0</v>
      </c>
      <c r="GJ71" s="76">
        <v>0</v>
      </c>
      <c r="GK71" s="76">
        <v>0</v>
      </c>
      <c r="GL71" s="76">
        <v>0</v>
      </c>
      <c r="GM71" s="76">
        <v>0</v>
      </c>
      <c r="GN71" s="76">
        <v>0</v>
      </c>
      <c r="GO71" s="76">
        <v>0</v>
      </c>
      <c r="GP71" s="76">
        <v>0</v>
      </c>
      <c r="GQ71" s="76">
        <v>0</v>
      </c>
      <c r="GR71" s="76">
        <v>0</v>
      </c>
      <c r="GS71" s="76">
        <v>0</v>
      </c>
      <c r="GT71" s="76">
        <v>0</v>
      </c>
      <c r="GU71" s="76">
        <v>0</v>
      </c>
      <c r="GV71" s="76">
        <v>0</v>
      </c>
      <c r="GW71" s="76">
        <v>0</v>
      </c>
      <c r="GX71" s="76">
        <v>0</v>
      </c>
      <c r="GY71" s="76">
        <v>0</v>
      </c>
      <c r="GZ71" s="76">
        <v>0</v>
      </c>
      <c r="HA71" s="76">
        <v>0</v>
      </c>
      <c r="HB71" s="76">
        <v>0</v>
      </c>
      <c r="HC71" s="76">
        <v>0</v>
      </c>
      <c r="HD71" s="76">
        <v>0</v>
      </c>
      <c r="HE71" s="76">
        <v>0</v>
      </c>
      <c r="HF71" s="77" t="s">
        <v>894</v>
      </c>
    </row>
    <row r="72" spans="1:214" ht="15.75" customHeight="1" x14ac:dyDescent="0.25">
      <c r="A72" s="31" t="s">
        <v>73</v>
      </c>
      <c r="C72" s="26">
        <v>11</v>
      </c>
      <c r="D72" s="26">
        <v>11</v>
      </c>
      <c r="H72" s="27"/>
      <c r="J72" s="86" t="s">
        <v>630</v>
      </c>
      <c r="K72" s="86"/>
      <c r="M72" s="26">
        <v>3</v>
      </c>
      <c r="N72" s="32">
        <f t="shared" si="21"/>
        <v>102</v>
      </c>
      <c r="O72" s="32">
        <f t="shared" si="22"/>
        <v>21</v>
      </c>
      <c r="P72" s="55">
        <f t="shared" si="23"/>
        <v>18</v>
      </c>
      <c r="Q72" s="66">
        <v>7</v>
      </c>
      <c r="R72" s="66">
        <v>0</v>
      </c>
      <c r="S72" s="66">
        <v>0</v>
      </c>
      <c r="T72" s="66">
        <v>11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56">
        <f t="shared" si="24"/>
        <v>3</v>
      </c>
      <c r="AF72" s="67">
        <v>3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8">
        <v>31</v>
      </c>
      <c r="BI72" s="68">
        <v>31</v>
      </c>
      <c r="BJ72" s="78">
        <f t="shared" si="25"/>
        <v>81</v>
      </c>
      <c r="BK72" s="83">
        <f t="shared" si="26"/>
        <v>0</v>
      </c>
      <c r="CR72" s="70" t="s">
        <v>891</v>
      </c>
      <c r="CS72" s="71">
        <f t="shared" si="18"/>
        <v>0</v>
      </c>
      <c r="DR72" s="72" t="s">
        <v>892</v>
      </c>
      <c r="DS72" s="74">
        <f t="shared" si="19"/>
        <v>51</v>
      </c>
      <c r="DU72" s="37">
        <v>4</v>
      </c>
      <c r="DV72" s="37">
        <v>4</v>
      </c>
      <c r="DW72" s="37">
        <v>3</v>
      </c>
      <c r="DX72" s="37">
        <v>2</v>
      </c>
      <c r="DY72" s="37">
        <v>2</v>
      </c>
      <c r="DZ72" s="37">
        <v>1</v>
      </c>
      <c r="EA72" s="37">
        <v>2</v>
      </c>
      <c r="EB72" s="37">
        <v>4</v>
      </c>
      <c r="EC72" s="37">
        <v>0</v>
      </c>
      <c r="ED72" s="37">
        <v>2</v>
      </c>
      <c r="EE72" s="37">
        <v>5</v>
      </c>
      <c r="EG72" s="37">
        <v>1</v>
      </c>
      <c r="EH72" s="37">
        <v>2</v>
      </c>
      <c r="EI72" s="37">
        <v>1</v>
      </c>
      <c r="EJ72" s="37">
        <v>2</v>
      </c>
      <c r="EK72" s="37">
        <v>2</v>
      </c>
      <c r="EL72" s="37">
        <v>6</v>
      </c>
      <c r="EM72" s="37">
        <v>0</v>
      </c>
      <c r="EN72" s="37">
        <v>2</v>
      </c>
      <c r="EO72" s="37">
        <v>1</v>
      </c>
      <c r="EP72" s="37">
        <v>2</v>
      </c>
      <c r="EQ72" s="37">
        <v>3</v>
      </c>
      <c r="ER72" s="37">
        <v>0</v>
      </c>
      <c r="ES72" s="37" t="s">
        <v>896</v>
      </c>
      <c r="ET72" s="75">
        <f t="shared" si="20"/>
        <v>30</v>
      </c>
      <c r="EU72" s="76">
        <v>1</v>
      </c>
      <c r="EV72" s="76">
        <v>1</v>
      </c>
      <c r="EW72" s="76">
        <v>1</v>
      </c>
      <c r="EX72" s="76">
        <v>1</v>
      </c>
      <c r="EY72" s="76">
        <v>1</v>
      </c>
      <c r="EZ72" s="76">
        <v>0</v>
      </c>
      <c r="FA72" s="76">
        <v>0</v>
      </c>
      <c r="FB72" s="76">
        <v>0</v>
      </c>
      <c r="FC72" s="76">
        <v>1</v>
      </c>
      <c r="FD72" s="76">
        <v>1</v>
      </c>
      <c r="FE72" s="76">
        <v>0</v>
      </c>
      <c r="FF72" s="76">
        <v>0</v>
      </c>
      <c r="FG72" s="76">
        <v>0</v>
      </c>
      <c r="FH72" s="76">
        <v>0</v>
      </c>
      <c r="FI72" s="76">
        <v>0</v>
      </c>
      <c r="FJ72" s="76">
        <v>0</v>
      </c>
      <c r="FK72" s="76">
        <v>1</v>
      </c>
      <c r="FL72" s="76">
        <v>1</v>
      </c>
      <c r="FM72" s="76">
        <v>1</v>
      </c>
      <c r="FN72" s="76">
        <v>0</v>
      </c>
      <c r="FO72" s="76">
        <v>0</v>
      </c>
      <c r="FP72" s="76">
        <v>0</v>
      </c>
      <c r="FQ72" s="76">
        <v>0</v>
      </c>
      <c r="FR72" s="76">
        <v>1</v>
      </c>
      <c r="FS72" s="76">
        <v>1</v>
      </c>
      <c r="FT72" s="76">
        <v>1</v>
      </c>
      <c r="FU72" s="76">
        <v>1</v>
      </c>
      <c r="FV72" s="76">
        <v>1</v>
      </c>
      <c r="FW72" s="76">
        <v>0</v>
      </c>
      <c r="FX72" s="76">
        <v>1</v>
      </c>
      <c r="FY72" s="76">
        <v>1</v>
      </c>
      <c r="FZ72" s="76">
        <v>1</v>
      </c>
      <c r="GA72" s="76">
        <v>2</v>
      </c>
      <c r="GB72" s="76">
        <v>2</v>
      </c>
      <c r="GC72" s="76">
        <v>0</v>
      </c>
      <c r="GD72" s="76">
        <v>0</v>
      </c>
      <c r="GE72" s="76">
        <v>0</v>
      </c>
      <c r="GF72" s="76">
        <v>0</v>
      </c>
      <c r="GG72" s="76">
        <v>0</v>
      </c>
      <c r="GH72" s="76">
        <v>1</v>
      </c>
      <c r="GI72" s="76">
        <v>0</v>
      </c>
      <c r="GJ72" s="76">
        <v>1</v>
      </c>
      <c r="GK72" s="76">
        <v>1</v>
      </c>
      <c r="GL72" s="76">
        <v>0</v>
      </c>
      <c r="GM72" s="76">
        <v>0</v>
      </c>
      <c r="GN72" s="76">
        <v>0</v>
      </c>
      <c r="GO72" s="76">
        <v>0</v>
      </c>
      <c r="GP72" s="76">
        <v>1</v>
      </c>
      <c r="GQ72" s="76">
        <v>1</v>
      </c>
      <c r="GR72" s="76">
        <v>0</v>
      </c>
      <c r="GS72" s="76">
        <v>0</v>
      </c>
      <c r="GT72" s="76">
        <v>0</v>
      </c>
      <c r="GU72" s="76">
        <v>0</v>
      </c>
      <c r="GV72" s="76">
        <v>0</v>
      </c>
      <c r="GW72" s="76">
        <v>0</v>
      </c>
      <c r="GX72" s="76">
        <v>0</v>
      </c>
      <c r="GY72" s="76">
        <v>1</v>
      </c>
      <c r="GZ72" s="76">
        <v>1</v>
      </c>
      <c r="HA72" s="76">
        <v>0</v>
      </c>
      <c r="HB72" s="76">
        <v>0</v>
      </c>
      <c r="HC72" s="76">
        <v>0</v>
      </c>
      <c r="HD72" s="76">
        <v>0</v>
      </c>
      <c r="HE72" s="76">
        <v>1</v>
      </c>
      <c r="HF72" s="77" t="s">
        <v>894</v>
      </c>
    </row>
    <row r="73" spans="1:214" ht="15.75" customHeight="1" x14ac:dyDescent="0.25">
      <c r="A73" s="31" t="s">
        <v>74</v>
      </c>
      <c r="C73" s="26">
        <v>11</v>
      </c>
      <c r="D73" s="26">
        <v>11</v>
      </c>
      <c r="H73" s="27"/>
      <c r="J73" s="86" t="s">
        <v>627</v>
      </c>
      <c r="K73" s="86"/>
      <c r="M73" s="26">
        <v>3</v>
      </c>
      <c r="N73" s="32">
        <f t="shared" si="21"/>
        <v>100</v>
      </c>
      <c r="O73" s="32">
        <f t="shared" si="22"/>
        <v>21</v>
      </c>
      <c r="P73" s="55">
        <f t="shared" si="23"/>
        <v>18</v>
      </c>
      <c r="Q73" s="66">
        <v>7</v>
      </c>
      <c r="R73" s="66">
        <v>1</v>
      </c>
      <c r="S73" s="66">
        <v>10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56">
        <f t="shared" si="24"/>
        <v>3</v>
      </c>
      <c r="AF73" s="67">
        <v>3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7">
        <v>0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8">
        <v>66</v>
      </c>
      <c r="BI73" s="68">
        <v>66</v>
      </c>
      <c r="BJ73" s="78">
        <f t="shared" si="25"/>
        <v>79</v>
      </c>
      <c r="BK73" s="83">
        <f t="shared" si="26"/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>
        <v>0</v>
      </c>
      <c r="CA73" s="67">
        <v>0</v>
      </c>
      <c r="CB73" s="67">
        <v>0</v>
      </c>
      <c r="CC73" s="67">
        <v>0</v>
      </c>
      <c r="CD73" s="67">
        <v>0</v>
      </c>
      <c r="CE73" s="67">
        <v>0</v>
      </c>
      <c r="CF73" s="67">
        <v>0</v>
      </c>
      <c r="CG73" s="67">
        <v>0</v>
      </c>
      <c r="CH73" s="67">
        <v>0</v>
      </c>
      <c r="CI73" s="67">
        <v>0</v>
      </c>
      <c r="CJ73" s="67">
        <v>0</v>
      </c>
      <c r="CK73" s="67">
        <v>0</v>
      </c>
      <c r="CL73" s="67">
        <v>0</v>
      </c>
      <c r="CM73" s="67">
        <v>0</v>
      </c>
      <c r="CN73" s="67">
        <v>0</v>
      </c>
      <c r="CO73" s="67">
        <v>0</v>
      </c>
      <c r="CP73" s="67">
        <v>0</v>
      </c>
      <c r="CQ73" s="67">
        <v>0</v>
      </c>
      <c r="CR73" s="70" t="s">
        <v>897</v>
      </c>
      <c r="CS73" s="71">
        <f t="shared" si="18"/>
        <v>0</v>
      </c>
      <c r="CU73" s="73">
        <v>0</v>
      </c>
      <c r="DR73" s="72" t="s">
        <v>899</v>
      </c>
      <c r="DS73" s="74">
        <f t="shared" si="19"/>
        <v>45</v>
      </c>
      <c r="DU73" s="37">
        <v>5</v>
      </c>
      <c r="DV73" s="37">
        <v>5</v>
      </c>
      <c r="DW73" s="37">
        <v>3</v>
      </c>
      <c r="DX73" s="37">
        <v>2</v>
      </c>
      <c r="DY73" s="37">
        <v>2</v>
      </c>
      <c r="DZ73" s="37">
        <v>2</v>
      </c>
      <c r="EA73" s="37">
        <v>3</v>
      </c>
      <c r="EB73" s="37">
        <v>6</v>
      </c>
      <c r="EC73" s="37">
        <v>3</v>
      </c>
      <c r="ED73" s="37">
        <v>4</v>
      </c>
      <c r="EE73" s="37">
        <v>5</v>
      </c>
      <c r="EG73" s="37">
        <v>2</v>
      </c>
      <c r="EH73" s="37">
        <v>0</v>
      </c>
      <c r="EI73" s="37">
        <v>1</v>
      </c>
      <c r="EJ73" s="37">
        <v>0</v>
      </c>
      <c r="EK73" s="37">
        <v>2</v>
      </c>
      <c r="EL73" s="37">
        <v>0</v>
      </c>
      <c r="EM73" s="37">
        <v>0</v>
      </c>
      <c r="EN73" s="37">
        <v>0</v>
      </c>
      <c r="EO73" s="37">
        <v>0</v>
      </c>
      <c r="EP73" s="37">
        <v>0</v>
      </c>
      <c r="EQ73" s="37">
        <v>0</v>
      </c>
      <c r="ER73" s="37">
        <v>0</v>
      </c>
      <c r="ES73" s="37" t="s">
        <v>898</v>
      </c>
      <c r="ET73" s="75">
        <f t="shared" si="20"/>
        <v>34</v>
      </c>
      <c r="EU73" s="76">
        <v>1</v>
      </c>
      <c r="EV73" s="76">
        <v>1</v>
      </c>
      <c r="EW73" s="76">
        <v>0</v>
      </c>
      <c r="EX73" s="76">
        <v>0</v>
      </c>
      <c r="EY73" s="76">
        <v>0</v>
      </c>
      <c r="EZ73" s="76">
        <v>0</v>
      </c>
      <c r="FA73" s="76">
        <v>0</v>
      </c>
      <c r="FB73" s="76">
        <v>0</v>
      </c>
      <c r="FC73" s="76">
        <v>1</v>
      </c>
      <c r="FD73" s="76">
        <v>0</v>
      </c>
      <c r="FE73" s="76">
        <v>0</v>
      </c>
      <c r="FF73" s="76">
        <v>0</v>
      </c>
      <c r="FG73" s="76">
        <v>0</v>
      </c>
      <c r="FH73" s="76">
        <v>0</v>
      </c>
      <c r="FI73" s="76">
        <v>0</v>
      </c>
      <c r="FJ73" s="76">
        <v>0</v>
      </c>
      <c r="FK73" s="76">
        <v>1</v>
      </c>
      <c r="FL73" s="76">
        <v>1</v>
      </c>
      <c r="FM73" s="76">
        <v>1</v>
      </c>
      <c r="FN73" s="76">
        <v>0</v>
      </c>
      <c r="FO73" s="76">
        <v>0</v>
      </c>
      <c r="FP73" s="76">
        <v>0</v>
      </c>
      <c r="FQ73" s="76">
        <v>0</v>
      </c>
      <c r="FR73" s="76">
        <v>0</v>
      </c>
      <c r="FS73" s="76">
        <v>1</v>
      </c>
      <c r="FT73" s="76">
        <v>1</v>
      </c>
      <c r="FU73" s="76">
        <v>1</v>
      </c>
      <c r="FV73" s="76">
        <v>1</v>
      </c>
      <c r="FW73" s="76">
        <v>1</v>
      </c>
      <c r="FX73" s="76">
        <v>1</v>
      </c>
      <c r="FY73" s="76">
        <v>1</v>
      </c>
      <c r="FZ73" s="76">
        <v>1</v>
      </c>
      <c r="GA73" s="76">
        <v>2</v>
      </c>
      <c r="GB73" s="76">
        <v>2</v>
      </c>
      <c r="GC73" s="76">
        <v>2</v>
      </c>
      <c r="GD73" s="76">
        <v>2</v>
      </c>
      <c r="GE73" s="76">
        <v>2</v>
      </c>
      <c r="GF73" s="76">
        <v>2</v>
      </c>
      <c r="GG73" s="76">
        <v>2</v>
      </c>
      <c r="GH73" s="76">
        <v>1</v>
      </c>
      <c r="GI73" s="76">
        <v>1</v>
      </c>
      <c r="GJ73" s="76">
        <v>0</v>
      </c>
      <c r="GK73" s="76">
        <v>0</v>
      </c>
      <c r="GL73" s="76">
        <v>0</v>
      </c>
      <c r="GM73" s="76">
        <v>0</v>
      </c>
      <c r="GN73" s="76">
        <v>0</v>
      </c>
      <c r="GO73" s="76">
        <v>0</v>
      </c>
      <c r="GP73" s="76">
        <v>1</v>
      </c>
      <c r="GQ73" s="76">
        <v>0</v>
      </c>
      <c r="GR73" s="76">
        <v>0</v>
      </c>
      <c r="GS73" s="76">
        <v>0</v>
      </c>
      <c r="GT73" s="76">
        <v>0</v>
      </c>
      <c r="GU73" s="76">
        <v>0</v>
      </c>
      <c r="GV73" s="76">
        <v>0</v>
      </c>
      <c r="GW73" s="76">
        <v>0</v>
      </c>
      <c r="GX73" s="76">
        <v>1</v>
      </c>
      <c r="GY73" s="76">
        <v>1</v>
      </c>
      <c r="GZ73" s="76">
        <v>1</v>
      </c>
      <c r="HA73" s="76">
        <v>0</v>
      </c>
      <c r="HB73" s="76">
        <v>0</v>
      </c>
      <c r="HC73" s="76">
        <v>0</v>
      </c>
      <c r="HD73" s="76">
        <v>0</v>
      </c>
      <c r="HE73" s="76">
        <v>0</v>
      </c>
      <c r="HF73" s="77" t="s">
        <v>894</v>
      </c>
    </row>
    <row r="74" spans="1:214" ht="15.75" customHeight="1" x14ac:dyDescent="0.25">
      <c r="A74" s="31" t="s">
        <v>322</v>
      </c>
      <c r="C74" s="26">
        <v>11</v>
      </c>
      <c r="D74" s="26">
        <v>11</v>
      </c>
      <c r="H74" s="27"/>
      <c r="J74" s="86" t="s">
        <v>594</v>
      </c>
      <c r="K74" s="86"/>
      <c r="M74" s="26">
        <v>3</v>
      </c>
      <c r="N74" s="32">
        <f t="shared" si="21"/>
        <v>100</v>
      </c>
      <c r="O74" s="32">
        <f t="shared" si="22"/>
        <v>100</v>
      </c>
      <c r="P74" s="55">
        <f t="shared" si="23"/>
        <v>83</v>
      </c>
      <c r="Q74" s="66">
        <v>7</v>
      </c>
      <c r="R74" s="66">
        <v>0</v>
      </c>
      <c r="S74" s="66">
        <v>0</v>
      </c>
      <c r="T74" s="66">
        <v>11</v>
      </c>
      <c r="U74" s="66">
        <v>1</v>
      </c>
      <c r="V74" s="66">
        <v>17</v>
      </c>
      <c r="W74" s="66">
        <v>3</v>
      </c>
      <c r="X74" s="66">
        <v>15</v>
      </c>
      <c r="Y74" s="66">
        <v>0</v>
      </c>
      <c r="Z74" s="66">
        <v>4</v>
      </c>
      <c r="AA74" s="66">
        <v>0</v>
      </c>
      <c r="AB74" s="66">
        <v>15</v>
      </c>
      <c r="AC74" s="66">
        <v>7</v>
      </c>
      <c r="AD74" s="66">
        <v>3</v>
      </c>
      <c r="AE74" s="56">
        <f t="shared" si="24"/>
        <v>17</v>
      </c>
      <c r="AF74" s="67">
        <v>3</v>
      </c>
      <c r="AG74" s="67">
        <v>3</v>
      </c>
      <c r="AH74" s="67">
        <v>3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4</v>
      </c>
      <c r="AQ74" s="67">
        <v>4</v>
      </c>
      <c r="AR74" s="67">
        <v>0</v>
      </c>
      <c r="AS74" s="67">
        <v>0</v>
      </c>
      <c r="AT74" s="67">
        <v>0</v>
      </c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8"/>
      <c r="BJ74" s="78">
        <f t="shared" si="25"/>
        <v>0</v>
      </c>
      <c r="BK74" s="83">
        <f t="shared" si="26"/>
        <v>0</v>
      </c>
    </row>
    <row r="75" spans="1:214" ht="15.75" customHeight="1" x14ac:dyDescent="0.25">
      <c r="A75" s="31" t="s">
        <v>106</v>
      </c>
      <c r="C75" s="26">
        <v>11</v>
      </c>
      <c r="D75" s="26">
        <v>11</v>
      </c>
      <c r="H75" s="27"/>
      <c r="J75" s="86" t="s">
        <v>604</v>
      </c>
      <c r="K75" s="86"/>
      <c r="M75" s="26">
        <v>3</v>
      </c>
      <c r="N75" s="32">
        <f t="shared" si="21"/>
        <v>91</v>
      </c>
      <c r="O75" s="32">
        <f t="shared" si="22"/>
        <v>57</v>
      </c>
      <c r="P75" s="55">
        <f t="shared" si="23"/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56">
        <f t="shared" si="24"/>
        <v>57</v>
      </c>
      <c r="AF75" s="67">
        <v>3</v>
      </c>
      <c r="AG75" s="67">
        <v>3</v>
      </c>
      <c r="AH75" s="67">
        <v>3</v>
      </c>
      <c r="AI75" s="67">
        <v>3</v>
      </c>
      <c r="AJ75" s="67">
        <v>0</v>
      </c>
      <c r="AK75" s="67">
        <v>2</v>
      </c>
      <c r="AL75" s="67">
        <v>0</v>
      </c>
      <c r="AM75" s="67">
        <v>2</v>
      </c>
      <c r="AN75" s="67">
        <v>2</v>
      </c>
      <c r="AO75" s="67">
        <v>0</v>
      </c>
      <c r="AP75" s="67">
        <v>4</v>
      </c>
      <c r="AQ75" s="67">
        <v>4</v>
      </c>
      <c r="AR75" s="67">
        <v>3</v>
      </c>
      <c r="AS75" s="67">
        <v>0</v>
      </c>
      <c r="AT75" s="67">
        <v>3</v>
      </c>
      <c r="AU75" s="67">
        <v>0</v>
      </c>
      <c r="AV75" s="67">
        <v>3</v>
      </c>
      <c r="AW75" s="67">
        <v>3</v>
      </c>
      <c r="AX75" s="67">
        <v>0</v>
      </c>
      <c r="AY75" s="67">
        <v>3</v>
      </c>
      <c r="AZ75" s="67">
        <v>3</v>
      </c>
      <c r="BA75" s="67">
        <v>4</v>
      </c>
      <c r="BB75" s="67">
        <v>0</v>
      </c>
      <c r="BC75" s="67">
        <v>3</v>
      </c>
      <c r="BD75" s="67">
        <v>0</v>
      </c>
      <c r="BE75" s="67">
        <v>3</v>
      </c>
      <c r="BF75" s="67">
        <v>3</v>
      </c>
      <c r="BG75" s="67">
        <v>0</v>
      </c>
      <c r="BH75" s="68">
        <v>10</v>
      </c>
      <c r="BI75" s="68">
        <v>10</v>
      </c>
      <c r="BJ75" s="78">
        <f t="shared" si="25"/>
        <v>34</v>
      </c>
      <c r="BK75" s="83">
        <f t="shared" si="26"/>
        <v>0</v>
      </c>
      <c r="CR75" s="70" t="s">
        <v>891</v>
      </c>
      <c r="CS75" s="71">
        <f>SUM(CT75:DQ75)</f>
        <v>0</v>
      </c>
      <c r="DR75" s="72" t="s">
        <v>892</v>
      </c>
      <c r="DS75" s="74">
        <f>SUM(DT75:ER75)</f>
        <v>34</v>
      </c>
      <c r="DU75" s="37">
        <v>5</v>
      </c>
      <c r="DV75" s="37">
        <v>5</v>
      </c>
      <c r="DW75" s="37">
        <v>3</v>
      </c>
      <c r="DX75" s="37">
        <v>2</v>
      </c>
      <c r="DZ75" s="37">
        <v>2</v>
      </c>
      <c r="EA75" s="37">
        <v>3</v>
      </c>
      <c r="EB75" s="37">
        <v>3</v>
      </c>
      <c r="ED75" s="37">
        <v>2</v>
      </c>
      <c r="EE75" s="37">
        <v>2</v>
      </c>
      <c r="EG75" s="37">
        <v>2</v>
      </c>
      <c r="EH75" s="37">
        <v>2</v>
      </c>
      <c r="EI75" s="37">
        <v>1</v>
      </c>
      <c r="EK75" s="37">
        <v>2</v>
      </c>
      <c r="ES75" s="37" t="s">
        <v>893</v>
      </c>
      <c r="ET75" s="75">
        <f>SUM(EU75:HE75)</f>
        <v>0</v>
      </c>
      <c r="EU75" s="76">
        <v>0</v>
      </c>
      <c r="EV75" s="76">
        <v>0</v>
      </c>
      <c r="EW75" s="76">
        <v>0</v>
      </c>
      <c r="EX75" s="76">
        <v>0</v>
      </c>
      <c r="EY75" s="76">
        <v>0</v>
      </c>
      <c r="EZ75" s="76">
        <v>0</v>
      </c>
      <c r="FA75" s="76">
        <v>0</v>
      </c>
      <c r="FB75" s="76">
        <v>0</v>
      </c>
      <c r="FC75" s="76">
        <v>0</v>
      </c>
      <c r="FD75" s="76">
        <v>0</v>
      </c>
      <c r="FE75" s="76">
        <v>0</v>
      </c>
      <c r="FF75" s="76">
        <v>0</v>
      </c>
      <c r="FG75" s="76">
        <v>0</v>
      </c>
      <c r="FH75" s="76">
        <v>0</v>
      </c>
      <c r="FI75" s="76">
        <v>0</v>
      </c>
      <c r="FJ75" s="76">
        <v>0</v>
      </c>
      <c r="FK75" s="76">
        <v>0</v>
      </c>
      <c r="FL75" s="76">
        <v>0</v>
      </c>
      <c r="FM75" s="76">
        <v>0</v>
      </c>
      <c r="FN75" s="76">
        <v>0</v>
      </c>
      <c r="FO75" s="76">
        <v>0</v>
      </c>
      <c r="FP75" s="76">
        <v>0</v>
      </c>
      <c r="FQ75" s="76">
        <v>0</v>
      </c>
      <c r="FR75" s="76">
        <v>0</v>
      </c>
      <c r="FS75" s="76">
        <v>0</v>
      </c>
      <c r="FT75" s="76">
        <v>0</v>
      </c>
      <c r="FU75" s="76">
        <v>0</v>
      </c>
      <c r="FV75" s="76">
        <v>0</v>
      </c>
      <c r="FW75" s="76">
        <v>0</v>
      </c>
      <c r="FX75" s="76">
        <v>0</v>
      </c>
      <c r="FY75" s="76">
        <v>0</v>
      </c>
      <c r="FZ75" s="76">
        <v>0</v>
      </c>
      <c r="GA75" s="76">
        <v>0</v>
      </c>
      <c r="GB75" s="76">
        <v>0</v>
      </c>
      <c r="GC75" s="76">
        <v>0</v>
      </c>
      <c r="GD75" s="76">
        <v>0</v>
      </c>
      <c r="GE75" s="76">
        <v>0</v>
      </c>
      <c r="GF75" s="76">
        <v>0</v>
      </c>
      <c r="GG75" s="76">
        <v>0</v>
      </c>
      <c r="GH75" s="76">
        <v>0</v>
      </c>
      <c r="GI75" s="76">
        <v>0</v>
      </c>
      <c r="GJ75" s="76">
        <v>0</v>
      </c>
      <c r="GK75" s="76">
        <v>0</v>
      </c>
      <c r="GL75" s="76">
        <v>0</v>
      </c>
      <c r="GM75" s="76">
        <v>0</v>
      </c>
      <c r="GN75" s="76">
        <v>0</v>
      </c>
      <c r="GO75" s="76">
        <v>0</v>
      </c>
      <c r="GP75" s="76">
        <v>0</v>
      </c>
      <c r="GQ75" s="76">
        <v>0</v>
      </c>
      <c r="GR75" s="76">
        <v>0</v>
      </c>
      <c r="GS75" s="76">
        <v>0</v>
      </c>
      <c r="GT75" s="76">
        <v>0</v>
      </c>
      <c r="GU75" s="76">
        <v>0</v>
      </c>
      <c r="GV75" s="76">
        <v>0</v>
      </c>
      <c r="GW75" s="76">
        <v>0</v>
      </c>
      <c r="GX75" s="76">
        <v>0</v>
      </c>
      <c r="GY75" s="76">
        <v>0</v>
      </c>
      <c r="GZ75" s="76">
        <v>0</v>
      </c>
      <c r="HA75" s="76">
        <v>0</v>
      </c>
      <c r="HB75" s="76">
        <v>0</v>
      </c>
      <c r="HC75" s="76">
        <v>0</v>
      </c>
      <c r="HD75" s="76">
        <v>0</v>
      </c>
      <c r="HE75" s="76">
        <v>0</v>
      </c>
      <c r="HF75" s="77" t="s">
        <v>894</v>
      </c>
    </row>
    <row r="76" spans="1:214" ht="15.75" customHeight="1" x14ac:dyDescent="0.25">
      <c r="A76" s="31" t="s">
        <v>487</v>
      </c>
      <c r="C76" s="26">
        <v>11</v>
      </c>
      <c r="D76" s="26">
        <v>11</v>
      </c>
      <c r="H76" s="27"/>
      <c r="J76" s="86" t="s">
        <v>625</v>
      </c>
      <c r="K76" s="86"/>
      <c r="M76" s="26">
        <v>3</v>
      </c>
      <c r="N76" s="32">
        <f t="shared" si="21"/>
        <v>68</v>
      </c>
      <c r="O76" s="32">
        <f t="shared" si="22"/>
        <v>21</v>
      </c>
      <c r="P76" s="55">
        <f t="shared" si="23"/>
        <v>11</v>
      </c>
      <c r="Q76" s="66">
        <v>0</v>
      </c>
      <c r="R76" s="66">
        <v>0</v>
      </c>
      <c r="S76" s="66">
        <v>0</v>
      </c>
      <c r="T76" s="66">
        <v>11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56">
        <f t="shared" si="24"/>
        <v>10</v>
      </c>
      <c r="AF76" s="67">
        <v>3</v>
      </c>
      <c r="AG76" s="67">
        <v>3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4</v>
      </c>
      <c r="AQ76" s="67">
        <v>0</v>
      </c>
      <c r="AR76" s="67">
        <v>0</v>
      </c>
      <c r="AS76" s="67">
        <v>0</v>
      </c>
      <c r="AT76" s="67">
        <v>0</v>
      </c>
      <c r="AU76" s="67">
        <v>0</v>
      </c>
      <c r="AV76" s="67">
        <v>0</v>
      </c>
      <c r="AW76" s="67">
        <v>0</v>
      </c>
      <c r="AX76" s="67">
        <v>0</v>
      </c>
      <c r="AY76" s="67">
        <v>0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8">
        <v>33</v>
      </c>
      <c r="BI76" s="68">
        <v>33</v>
      </c>
      <c r="BJ76" s="78">
        <f t="shared" si="25"/>
        <v>47</v>
      </c>
      <c r="BK76" s="83">
        <f t="shared" si="26"/>
        <v>0</v>
      </c>
      <c r="CR76" s="70" t="s">
        <v>891</v>
      </c>
      <c r="CS76" s="71">
        <f>SUM(CT76:DQ76)</f>
        <v>0</v>
      </c>
      <c r="DR76" s="72" t="s">
        <v>892</v>
      </c>
      <c r="DS76" s="74">
        <f>SUM(DT76:ER76)</f>
        <v>47</v>
      </c>
      <c r="DU76" s="37">
        <v>4</v>
      </c>
      <c r="DV76" s="37">
        <v>5</v>
      </c>
      <c r="DW76" s="37">
        <v>2</v>
      </c>
      <c r="DX76" s="37">
        <v>2</v>
      </c>
      <c r="DY76" s="37">
        <v>2</v>
      </c>
      <c r="DZ76" s="37">
        <v>1</v>
      </c>
      <c r="EA76" s="37">
        <v>2</v>
      </c>
      <c r="EB76" s="37">
        <v>3</v>
      </c>
      <c r="EC76" s="37">
        <v>3</v>
      </c>
      <c r="ED76" s="37">
        <v>2</v>
      </c>
      <c r="EE76" s="37">
        <v>5</v>
      </c>
      <c r="EG76" s="37">
        <v>3</v>
      </c>
      <c r="EH76" s="37">
        <v>2</v>
      </c>
      <c r="EI76" s="37">
        <v>1</v>
      </c>
      <c r="EJ76" s="37">
        <v>2</v>
      </c>
      <c r="EK76" s="37">
        <v>2</v>
      </c>
      <c r="EL76" s="37">
        <v>0</v>
      </c>
      <c r="EM76" s="37">
        <v>0</v>
      </c>
      <c r="EN76" s="37">
        <v>3</v>
      </c>
      <c r="EO76" s="37">
        <v>1</v>
      </c>
      <c r="EP76" s="37">
        <v>2</v>
      </c>
      <c r="EQ76" s="37">
        <v>0</v>
      </c>
      <c r="ER76" s="37">
        <v>0</v>
      </c>
      <c r="ES76" s="37" t="s">
        <v>896</v>
      </c>
      <c r="ET76" s="75">
        <f>SUM(EU76:HE76)</f>
        <v>0</v>
      </c>
      <c r="HF76" s="77" t="s">
        <v>894</v>
      </c>
    </row>
    <row r="77" spans="1:214" ht="15.75" customHeight="1" x14ac:dyDescent="0.25">
      <c r="A77" s="31" t="s">
        <v>181</v>
      </c>
      <c r="C77" s="26">
        <v>11</v>
      </c>
      <c r="D77" s="26">
        <v>11</v>
      </c>
      <c r="H77" s="27"/>
      <c r="J77" s="86" t="s">
        <v>610</v>
      </c>
      <c r="K77" s="86"/>
      <c r="M77" s="26">
        <v>3</v>
      </c>
      <c r="N77" s="32">
        <f t="shared" si="21"/>
        <v>66</v>
      </c>
      <c r="O77" s="32">
        <f t="shared" si="22"/>
        <v>50</v>
      </c>
      <c r="P77" s="55">
        <f t="shared" si="23"/>
        <v>30</v>
      </c>
      <c r="Q77" s="66">
        <v>7</v>
      </c>
      <c r="R77" s="66">
        <v>1</v>
      </c>
      <c r="S77" s="66">
        <v>10</v>
      </c>
      <c r="T77" s="66">
        <v>11</v>
      </c>
      <c r="U77" s="66">
        <v>1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56">
        <f t="shared" si="24"/>
        <v>20</v>
      </c>
      <c r="AF77" s="67">
        <v>3</v>
      </c>
      <c r="AG77" s="67">
        <v>3</v>
      </c>
      <c r="AH77" s="67">
        <v>0</v>
      </c>
      <c r="AI77" s="67">
        <v>3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4</v>
      </c>
      <c r="AQ77" s="67">
        <v>0</v>
      </c>
      <c r="AR77" s="67">
        <v>3</v>
      </c>
      <c r="AS77" s="67">
        <v>0</v>
      </c>
      <c r="AT77" s="67">
        <v>0</v>
      </c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4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8">
        <v>53</v>
      </c>
      <c r="BI77" s="68">
        <v>53</v>
      </c>
      <c r="BJ77" s="78">
        <f t="shared" si="25"/>
        <v>16</v>
      </c>
      <c r="BK77" s="83">
        <f t="shared" si="26"/>
        <v>15</v>
      </c>
      <c r="BL77" s="67">
        <v>0</v>
      </c>
      <c r="BM77" s="67">
        <v>0</v>
      </c>
      <c r="BN77" s="67">
        <v>0</v>
      </c>
      <c r="BO77" s="67">
        <v>1</v>
      </c>
      <c r="BP77" s="67">
        <v>1</v>
      </c>
      <c r="BQ77" s="67">
        <v>1</v>
      </c>
      <c r="BR77" s="67">
        <v>1</v>
      </c>
      <c r="BS77" s="69">
        <v>1</v>
      </c>
      <c r="BT77" s="67">
        <v>0</v>
      </c>
      <c r="BU77" s="67">
        <v>1</v>
      </c>
      <c r="BV77" s="67">
        <v>2</v>
      </c>
      <c r="BW77" s="67">
        <v>2</v>
      </c>
      <c r="BX77" s="67">
        <v>0</v>
      </c>
      <c r="BY77" s="67">
        <v>0</v>
      </c>
      <c r="BZ77" s="67">
        <v>0</v>
      </c>
      <c r="CA77" s="69">
        <v>1</v>
      </c>
      <c r="CB77" s="67">
        <v>1</v>
      </c>
      <c r="CC77" s="67">
        <v>0</v>
      </c>
      <c r="CD77" s="67">
        <v>0</v>
      </c>
      <c r="CE77" s="67">
        <v>0</v>
      </c>
      <c r="CF77" s="67">
        <v>0</v>
      </c>
      <c r="CG77" s="67">
        <v>3</v>
      </c>
      <c r="CH77" s="67">
        <v>0</v>
      </c>
      <c r="CI77" s="67">
        <v>0</v>
      </c>
      <c r="CJ77" s="67">
        <v>0</v>
      </c>
      <c r="CK77" s="67">
        <v>0</v>
      </c>
      <c r="CL77" s="67">
        <v>0</v>
      </c>
      <c r="CM77" s="67">
        <v>0</v>
      </c>
      <c r="CN77" s="67">
        <v>0</v>
      </c>
      <c r="CO77" s="67">
        <v>0</v>
      </c>
      <c r="CP77" s="67">
        <v>0</v>
      </c>
      <c r="CQ77" s="67">
        <v>0</v>
      </c>
      <c r="CR77" s="70" t="s">
        <v>897</v>
      </c>
      <c r="CS77" s="71">
        <f>SUM(CT77:DQ77)</f>
        <v>0</v>
      </c>
      <c r="DR77" s="72" t="s">
        <v>892</v>
      </c>
      <c r="DS77" s="74">
        <f>SUM(DT77:ER77)</f>
        <v>0</v>
      </c>
      <c r="DU77" s="37">
        <v>0</v>
      </c>
      <c r="DV77" s="37">
        <v>0</v>
      </c>
      <c r="DW77" s="37">
        <v>0</v>
      </c>
      <c r="DX77" s="37">
        <v>0</v>
      </c>
      <c r="DY77" s="37">
        <v>0</v>
      </c>
      <c r="DZ77" s="37">
        <v>0</v>
      </c>
      <c r="EA77" s="37">
        <v>0</v>
      </c>
      <c r="EB77" s="37">
        <v>0</v>
      </c>
      <c r="EC77" s="37">
        <v>0</v>
      </c>
      <c r="ED77" s="37">
        <v>0</v>
      </c>
      <c r="EE77" s="37">
        <v>0</v>
      </c>
      <c r="EG77" s="37">
        <v>0</v>
      </c>
      <c r="EH77" s="37">
        <v>0</v>
      </c>
      <c r="EI77" s="37">
        <v>0</v>
      </c>
      <c r="EJ77" s="37">
        <v>0</v>
      </c>
      <c r="EK77" s="37">
        <v>0</v>
      </c>
      <c r="EL77" s="37">
        <v>0</v>
      </c>
      <c r="EM77" s="37">
        <v>0</v>
      </c>
      <c r="EN77" s="37">
        <v>0</v>
      </c>
      <c r="EO77" s="37">
        <v>0</v>
      </c>
      <c r="EP77" s="37">
        <v>0</v>
      </c>
      <c r="EQ77" s="37">
        <v>0</v>
      </c>
      <c r="ER77" s="37">
        <v>0</v>
      </c>
      <c r="ES77" s="37" t="s">
        <v>898</v>
      </c>
      <c r="ET77" s="75">
        <f>SUM(EU77:HE77)</f>
        <v>1</v>
      </c>
      <c r="EU77" s="76">
        <v>0</v>
      </c>
      <c r="EV77" s="76">
        <v>0</v>
      </c>
      <c r="EW77" s="76">
        <v>0</v>
      </c>
      <c r="EX77" s="76">
        <v>0</v>
      </c>
      <c r="EY77" s="76">
        <v>0</v>
      </c>
      <c r="EZ77" s="76">
        <v>0</v>
      </c>
      <c r="FA77" s="76">
        <v>0</v>
      </c>
      <c r="FB77" s="76">
        <v>0</v>
      </c>
      <c r="FC77" s="76">
        <v>0</v>
      </c>
      <c r="FD77" s="76">
        <v>0</v>
      </c>
      <c r="FE77" s="76">
        <v>0</v>
      </c>
      <c r="FF77" s="76">
        <v>0</v>
      </c>
      <c r="FG77" s="76">
        <v>0</v>
      </c>
      <c r="FH77" s="76">
        <v>0</v>
      </c>
      <c r="FI77" s="76">
        <v>0</v>
      </c>
      <c r="FJ77" s="76">
        <v>0</v>
      </c>
      <c r="FK77" s="76">
        <v>0</v>
      </c>
      <c r="FL77" s="76">
        <v>0</v>
      </c>
      <c r="FM77" s="76">
        <v>0</v>
      </c>
      <c r="FN77" s="76">
        <v>0</v>
      </c>
      <c r="FO77" s="76">
        <v>0</v>
      </c>
      <c r="FP77" s="76">
        <v>0</v>
      </c>
      <c r="FQ77" s="76">
        <v>0</v>
      </c>
      <c r="FR77" s="76">
        <v>0</v>
      </c>
      <c r="FS77" s="76">
        <v>1</v>
      </c>
      <c r="FT77" s="76">
        <v>0</v>
      </c>
      <c r="FU77" s="76">
        <v>0</v>
      </c>
      <c r="FV77" s="76">
        <v>0</v>
      </c>
      <c r="FW77" s="76">
        <v>0</v>
      </c>
      <c r="FX77" s="76">
        <v>0</v>
      </c>
      <c r="FY77" s="76">
        <v>0</v>
      </c>
      <c r="FZ77" s="76">
        <v>0</v>
      </c>
      <c r="GA77" s="76">
        <v>0</v>
      </c>
      <c r="GB77" s="76">
        <v>0</v>
      </c>
      <c r="GC77" s="76">
        <v>0</v>
      </c>
      <c r="GD77" s="76">
        <v>0</v>
      </c>
      <c r="GE77" s="76">
        <v>0</v>
      </c>
      <c r="GF77" s="76">
        <v>0</v>
      </c>
      <c r="GG77" s="76">
        <v>0</v>
      </c>
      <c r="GH77" s="76">
        <v>0</v>
      </c>
      <c r="GI77" s="76">
        <v>0</v>
      </c>
      <c r="GJ77" s="76">
        <v>0</v>
      </c>
      <c r="GK77" s="76">
        <v>0</v>
      </c>
      <c r="GL77" s="76">
        <v>0</v>
      </c>
      <c r="GM77" s="76">
        <v>0</v>
      </c>
      <c r="GN77" s="76">
        <v>0</v>
      </c>
      <c r="GO77" s="76">
        <v>0</v>
      </c>
      <c r="GP77" s="76">
        <v>0</v>
      </c>
      <c r="GQ77" s="76">
        <v>0</v>
      </c>
      <c r="GR77" s="76">
        <v>0</v>
      </c>
      <c r="GS77" s="76">
        <v>0</v>
      </c>
      <c r="GT77" s="76">
        <v>0</v>
      </c>
      <c r="GU77" s="76">
        <v>0</v>
      </c>
      <c r="GV77" s="76">
        <v>0</v>
      </c>
      <c r="GW77" s="76">
        <v>0</v>
      </c>
      <c r="GX77" s="76">
        <v>0</v>
      </c>
      <c r="GY77" s="76">
        <v>0</v>
      </c>
      <c r="GZ77" s="76">
        <v>0</v>
      </c>
      <c r="HA77" s="76">
        <v>0</v>
      </c>
      <c r="HB77" s="76">
        <v>0</v>
      </c>
      <c r="HC77" s="76">
        <v>0</v>
      </c>
      <c r="HD77" s="76">
        <v>0</v>
      </c>
      <c r="HE77" s="76">
        <v>0</v>
      </c>
      <c r="HF77" s="77" t="s">
        <v>894</v>
      </c>
    </row>
    <row r="78" spans="1:214" ht="15.75" customHeight="1" x14ac:dyDescent="0.25">
      <c r="A78" s="31" t="s">
        <v>284</v>
      </c>
      <c r="C78" s="26">
        <v>11</v>
      </c>
      <c r="D78" s="26">
        <v>11</v>
      </c>
      <c r="H78" s="27"/>
      <c r="J78" s="86" t="s">
        <v>623</v>
      </c>
      <c r="K78" s="86"/>
      <c r="M78" s="26">
        <v>3</v>
      </c>
      <c r="N78" s="32">
        <f t="shared" si="21"/>
        <v>46</v>
      </c>
      <c r="O78" s="32">
        <f t="shared" si="22"/>
        <v>27</v>
      </c>
      <c r="P78" s="55">
        <f t="shared" si="23"/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56">
        <f t="shared" si="24"/>
        <v>27</v>
      </c>
      <c r="AF78" s="67">
        <v>3</v>
      </c>
      <c r="AG78" s="67">
        <v>3</v>
      </c>
      <c r="AH78" s="67">
        <v>3</v>
      </c>
      <c r="AI78" s="67">
        <v>3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4</v>
      </c>
      <c r="AQ78" s="67">
        <v>4</v>
      </c>
      <c r="AR78" s="67">
        <v>3</v>
      </c>
      <c r="AS78" s="67">
        <v>0</v>
      </c>
      <c r="AT78" s="67">
        <v>0</v>
      </c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4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8">
        <v>14</v>
      </c>
      <c r="BI78" s="68">
        <v>14</v>
      </c>
      <c r="BJ78" s="78">
        <f t="shared" si="25"/>
        <v>19</v>
      </c>
      <c r="BK78" s="83">
        <f t="shared" si="26"/>
        <v>13</v>
      </c>
      <c r="BL78" s="67">
        <v>1</v>
      </c>
      <c r="BN78" s="67">
        <v>1</v>
      </c>
      <c r="BO78" s="67">
        <v>1</v>
      </c>
      <c r="BP78" s="67">
        <v>1</v>
      </c>
      <c r="BQ78" s="67">
        <v>1</v>
      </c>
      <c r="BR78" s="67">
        <v>1</v>
      </c>
      <c r="BU78" s="67">
        <v>1</v>
      </c>
      <c r="BV78" s="67">
        <v>2</v>
      </c>
      <c r="BW78" s="67">
        <v>2</v>
      </c>
      <c r="CA78" s="67">
        <v>1</v>
      </c>
      <c r="CB78" s="67">
        <v>1</v>
      </c>
      <c r="CR78" s="70" t="s">
        <v>891</v>
      </c>
      <c r="CS78" s="71">
        <f>SUM(CT78:DQ78)</f>
        <v>6</v>
      </c>
      <c r="CU78" s="73">
        <v>6</v>
      </c>
      <c r="CV78" s="73">
        <v>0</v>
      </c>
      <c r="CW78" s="73">
        <v>0</v>
      </c>
      <c r="CX78" s="73">
        <v>0</v>
      </c>
      <c r="CZ78" s="73">
        <v>0</v>
      </c>
      <c r="DA78" s="73">
        <v>0</v>
      </c>
      <c r="DB78" s="73">
        <v>0</v>
      </c>
      <c r="DC78" s="73">
        <v>0</v>
      </c>
      <c r="DD78" s="73">
        <v>0</v>
      </c>
      <c r="DE78" s="73">
        <v>0</v>
      </c>
      <c r="DF78" s="73">
        <v>0</v>
      </c>
      <c r="DG78" s="73">
        <v>0</v>
      </c>
      <c r="DH78" s="73">
        <v>0</v>
      </c>
      <c r="DJ78" s="73">
        <v>0</v>
      </c>
      <c r="DK78" s="73">
        <v>0</v>
      </c>
      <c r="DL78" s="73">
        <v>0</v>
      </c>
      <c r="DM78" s="73">
        <v>0</v>
      </c>
      <c r="DN78" s="73">
        <v>0</v>
      </c>
      <c r="DO78" s="73">
        <v>0</v>
      </c>
      <c r="DP78" s="73">
        <v>0</v>
      </c>
      <c r="DQ78" s="73">
        <v>0</v>
      </c>
      <c r="DR78" s="72" t="s">
        <v>892</v>
      </c>
      <c r="DS78" s="74">
        <f>SUM(DT78:ER78)</f>
        <v>0</v>
      </c>
      <c r="ES78" s="37" t="s">
        <v>893</v>
      </c>
      <c r="ET78" s="75">
        <f>SUM(EU78:HE78)</f>
        <v>0</v>
      </c>
      <c r="HF78" s="77" t="s">
        <v>894</v>
      </c>
    </row>
    <row r="79" spans="1:214" x14ac:dyDescent="0.25">
      <c r="A79" s="31" t="s">
        <v>182</v>
      </c>
      <c r="C79" s="26">
        <v>11</v>
      </c>
      <c r="D79" s="26">
        <v>11</v>
      </c>
      <c r="H79" s="27"/>
      <c r="J79" s="86" t="s">
        <v>629</v>
      </c>
      <c r="K79" s="86"/>
      <c r="M79" s="26">
        <v>3</v>
      </c>
      <c r="N79" s="32">
        <f t="shared" si="21"/>
        <v>21</v>
      </c>
      <c r="O79" s="32">
        <f t="shared" si="22"/>
        <v>21</v>
      </c>
      <c r="P79" s="55">
        <f t="shared" si="23"/>
        <v>18</v>
      </c>
      <c r="Q79" s="66">
        <v>7</v>
      </c>
      <c r="R79" s="66">
        <v>0</v>
      </c>
      <c r="S79" s="66">
        <v>0</v>
      </c>
      <c r="T79" s="66">
        <v>11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56">
        <f t="shared" si="24"/>
        <v>3</v>
      </c>
      <c r="AF79" s="67">
        <v>3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8">
        <v>39</v>
      </c>
      <c r="BI79" s="68">
        <v>39</v>
      </c>
      <c r="BJ79" s="78">
        <f t="shared" si="25"/>
        <v>0</v>
      </c>
      <c r="BK79" s="83">
        <f t="shared" si="26"/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>
        <v>0</v>
      </c>
      <c r="CC79" s="67">
        <v>0</v>
      </c>
      <c r="CD79" s="67">
        <v>0</v>
      </c>
      <c r="CE79" s="67">
        <v>0</v>
      </c>
      <c r="CF79" s="67">
        <v>0</v>
      </c>
      <c r="CG79" s="67">
        <v>0</v>
      </c>
      <c r="CH79" s="67">
        <v>0</v>
      </c>
      <c r="CI79" s="67">
        <v>0</v>
      </c>
      <c r="CJ79" s="67">
        <v>0</v>
      </c>
      <c r="CK79" s="67">
        <v>0</v>
      </c>
      <c r="CL79" s="67">
        <v>0</v>
      </c>
      <c r="CM79" s="67">
        <v>0</v>
      </c>
      <c r="CN79" s="67">
        <v>0</v>
      </c>
      <c r="CO79" s="67">
        <v>0</v>
      </c>
      <c r="CP79" s="67">
        <v>0</v>
      </c>
      <c r="CQ79" s="67">
        <v>0</v>
      </c>
      <c r="CR79" s="70" t="s">
        <v>897</v>
      </c>
      <c r="CS79" s="71">
        <f>SUM(CT79:DQ79)</f>
        <v>0</v>
      </c>
      <c r="DR79" s="72" t="s">
        <v>892</v>
      </c>
      <c r="DS79" s="74">
        <f>SUM(DT79:ER79)</f>
        <v>0</v>
      </c>
      <c r="DU79" s="37">
        <v>0</v>
      </c>
      <c r="DV79" s="37">
        <v>0</v>
      </c>
      <c r="DW79" s="37">
        <v>0</v>
      </c>
      <c r="DX79" s="37">
        <v>0</v>
      </c>
      <c r="DY79" s="37">
        <v>0</v>
      </c>
      <c r="DZ79" s="37">
        <v>0</v>
      </c>
      <c r="EA79" s="37">
        <v>0</v>
      </c>
      <c r="EB79" s="37">
        <v>0</v>
      </c>
      <c r="EC79" s="37">
        <v>0</v>
      </c>
      <c r="ED79" s="37">
        <v>0</v>
      </c>
      <c r="EE79" s="37">
        <v>0</v>
      </c>
      <c r="EG79" s="37">
        <v>0</v>
      </c>
      <c r="EH79" s="37">
        <v>0</v>
      </c>
      <c r="EI79" s="37">
        <v>0</v>
      </c>
      <c r="EJ79" s="37">
        <v>0</v>
      </c>
      <c r="EK79" s="37">
        <v>0</v>
      </c>
      <c r="EL79" s="37">
        <v>0</v>
      </c>
      <c r="EM79" s="37">
        <v>0</v>
      </c>
      <c r="EN79" s="37">
        <v>0</v>
      </c>
      <c r="EO79" s="37">
        <v>0</v>
      </c>
      <c r="EP79" s="37">
        <v>0</v>
      </c>
      <c r="EQ79" s="37">
        <v>0</v>
      </c>
      <c r="ER79" s="37">
        <v>0</v>
      </c>
      <c r="ES79" s="37" t="s">
        <v>896</v>
      </c>
      <c r="ET79" s="75">
        <f>SUM(EU79:HE79)</f>
        <v>0</v>
      </c>
      <c r="EU79" s="76">
        <v>0</v>
      </c>
      <c r="EV79" s="76">
        <v>0</v>
      </c>
      <c r="EW79" s="76">
        <v>0</v>
      </c>
      <c r="EX79" s="76">
        <v>0</v>
      </c>
      <c r="EY79" s="76">
        <v>0</v>
      </c>
      <c r="EZ79" s="76">
        <v>0</v>
      </c>
      <c r="FA79" s="76">
        <v>0</v>
      </c>
      <c r="FB79" s="76">
        <v>0</v>
      </c>
      <c r="FC79" s="76">
        <v>0</v>
      </c>
      <c r="FD79" s="76">
        <v>0</v>
      </c>
      <c r="FE79" s="76">
        <v>0</v>
      </c>
      <c r="FF79" s="76">
        <v>0</v>
      </c>
      <c r="FG79" s="76">
        <v>0</v>
      </c>
      <c r="FH79" s="76">
        <v>0</v>
      </c>
      <c r="FI79" s="76">
        <v>0</v>
      </c>
      <c r="FJ79" s="76">
        <v>0</v>
      </c>
      <c r="FK79" s="76">
        <v>0</v>
      </c>
      <c r="FL79" s="76">
        <v>0</v>
      </c>
      <c r="FM79" s="76">
        <v>0</v>
      </c>
      <c r="FN79" s="76">
        <v>0</v>
      </c>
      <c r="FO79" s="76">
        <v>0</v>
      </c>
      <c r="FP79" s="76">
        <v>0</v>
      </c>
      <c r="FQ79" s="76">
        <v>0</v>
      </c>
      <c r="FR79" s="76">
        <v>0</v>
      </c>
      <c r="FS79" s="76">
        <v>0</v>
      </c>
      <c r="FT79" s="76">
        <v>0</v>
      </c>
      <c r="FU79" s="76">
        <v>0</v>
      </c>
      <c r="FV79" s="76">
        <v>0</v>
      </c>
      <c r="FW79" s="76">
        <v>0</v>
      </c>
      <c r="FX79" s="76">
        <v>0</v>
      </c>
      <c r="FY79" s="76">
        <v>0</v>
      </c>
      <c r="FZ79" s="76">
        <v>0</v>
      </c>
      <c r="GA79" s="76">
        <v>0</v>
      </c>
      <c r="GB79" s="76">
        <v>0</v>
      </c>
      <c r="GC79" s="76">
        <v>0</v>
      </c>
      <c r="GD79" s="76">
        <v>0</v>
      </c>
      <c r="GE79" s="76">
        <v>0</v>
      </c>
      <c r="GF79" s="76">
        <v>0</v>
      </c>
      <c r="GG79" s="76">
        <v>0</v>
      </c>
      <c r="GH79" s="76">
        <v>0</v>
      </c>
      <c r="GI79" s="76">
        <v>0</v>
      </c>
      <c r="GJ79" s="76">
        <v>0</v>
      </c>
      <c r="GK79" s="76">
        <v>0</v>
      </c>
      <c r="GL79" s="76">
        <v>0</v>
      </c>
      <c r="GM79" s="76">
        <v>0</v>
      </c>
      <c r="GN79" s="76">
        <v>0</v>
      </c>
      <c r="GO79" s="76">
        <v>0</v>
      </c>
      <c r="GP79" s="76">
        <v>0</v>
      </c>
      <c r="GQ79" s="76">
        <v>0</v>
      </c>
      <c r="GR79" s="76">
        <v>0</v>
      </c>
      <c r="GS79" s="76">
        <v>0</v>
      </c>
      <c r="GT79" s="76">
        <v>0</v>
      </c>
      <c r="GU79" s="76">
        <v>0</v>
      </c>
      <c r="GV79" s="76">
        <v>0</v>
      </c>
      <c r="GW79" s="76">
        <v>0</v>
      </c>
      <c r="GX79" s="76">
        <v>0</v>
      </c>
      <c r="GY79" s="76">
        <v>0</v>
      </c>
      <c r="GZ79" s="76">
        <v>0</v>
      </c>
      <c r="HA79" s="76">
        <v>0</v>
      </c>
      <c r="HB79" s="76">
        <v>0</v>
      </c>
      <c r="HC79" s="76">
        <v>0</v>
      </c>
      <c r="HD79" s="76">
        <v>0</v>
      </c>
      <c r="HE79" s="76">
        <v>0</v>
      </c>
      <c r="HF79" s="77" t="s">
        <v>894</v>
      </c>
    </row>
    <row r="80" spans="1:214" x14ac:dyDescent="0.25">
      <c r="C80" s="31"/>
      <c r="D80" s="31"/>
      <c r="H80" s="31"/>
      <c r="J80" s="86"/>
      <c r="K80" s="86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</row>
    <row r="81" spans="3:214" x14ac:dyDescent="0.25">
      <c r="C81" s="31"/>
      <c r="D81" s="31"/>
      <c r="H81" s="31"/>
      <c r="J81" s="86"/>
      <c r="K81" s="86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</row>
    <row r="82" spans="3:214" x14ac:dyDescent="0.25">
      <c r="C82" s="31"/>
      <c r="D82" s="31"/>
      <c r="H82" s="31"/>
      <c r="J82" s="86"/>
      <c r="K82" s="86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</row>
    <row r="83" spans="3:214" x14ac:dyDescent="0.25">
      <c r="C83" s="31"/>
      <c r="D83" s="31"/>
      <c r="H83" s="31"/>
      <c r="J83" s="86"/>
      <c r="K83" s="86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</row>
    <row r="84" spans="3:214" x14ac:dyDescent="0.25">
      <c r="C84" s="31"/>
      <c r="D84" s="31"/>
      <c r="H84" s="31"/>
      <c r="J84" s="86"/>
      <c r="K84" s="86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</row>
    <row r="85" spans="3:214" x14ac:dyDescent="0.25">
      <c r="C85" s="31"/>
      <c r="D85" s="31"/>
      <c r="H85" s="31"/>
      <c r="J85" s="86"/>
      <c r="K85" s="86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</row>
    <row r="86" spans="3:214" x14ac:dyDescent="0.25">
      <c r="C86" s="31"/>
      <c r="D86" s="31"/>
      <c r="H86" s="31"/>
      <c r="J86" s="86"/>
      <c r="K86" s="86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</row>
    <row r="87" spans="3:214" x14ac:dyDescent="0.25">
      <c r="C87" s="31"/>
      <c r="D87" s="31"/>
      <c r="H87" s="31"/>
      <c r="J87" s="86"/>
      <c r="K87" s="86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</row>
    <row r="88" spans="3:214" x14ac:dyDescent="0.25">
      <c r="C88" s="31"/>
      <c r="D88" s="31"/>
      <c r="H88" s="31"/>
      <c r="J88" s="86"/>
      <c r="K88" s="86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</row>
    <row r="89" spans="3:214" x14ac:dyDescent="0.25">
      <c r="C89" s="31"/>
      <c r="D89" s="31"/>
      <c r="H89" s="31"/>
      <c r="J89" s="86"/>
      <c r="K89" s="86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</row>
    <row r="90" spans="3:214" x14ac:dyDescent="0.25">
      <c r="C90" s="31"/>
      <c r="D90" s="31"/>
      <c r="H90" s="31"/>
      <c r="J90" s="86"/>
      <c r="K90" s="86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</row>
    <row r="91" spans="3:214" x14ac:dyDescent="0.25">
      <c r="C91" s="31"/>
      <c r="D91" s="31"/>
      <c r="H91" s="31"/>
      <c r="J91" s="86"/>
      <c r="K91" s="86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</row>
    <row r="92" spans="3:214" x14ac:dyDescent="0.25">
      <c r="C92" s="31"/>
      <c r="D92" s="31"/>
      <c r="H92" s="31"/>
      <c r="J92" s="86"/>
      <c r="K92" s="86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</row>
    <row r="93" spans="3:214" x14ac:dyDescent="0.25">
      <c r="C93" s="31"/>
      <c r="D93" s="31"/>
      <c r="H93" s="31"/>
      <c r="J93" s="86"/>
      <c r="K93" s="86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</row>
    <row r="94" spans="3:214" x14ac:dyDescent="0.25">
      <c r="C94" s="31"/>
      <c r="D94" s="31"/>
      <c r="H94" s="31"/>
      <c r="J94" s="86"/>
      <c r="K94" s="86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</row>
    <row r="95" spans="3:214" x14ac:dyDescent="0.25">
      <c r="C95" s="31"/>
      <c r="D95" s="31"/>
      <c r="H95" s="31"/>
      <c r="J95" s="86"/>
      <c r="K95" s="86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</row>
    <row r="96" spans="3:214" x14ac:dyDescent="0.25">
      <c r="C96" s="31"/>
      <c r="D96" s="31"/>
      <c r="H96" s="31"/>
      <c r="J96" s="86"/>
      <c r="K96" s="86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</row>
    <row r="97" spans="3:214" x14ac:dyDescent="0.25">
      <c r="C97" s="31"/>
      <c r="D97" s="31"/>
      <c r="H97" s="31"/>
      <c r="J97" s="86"/>
      <c r="K97" s="86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</row>
    <row r="98" spans="3:214" x14ac:dyDescent="0.25">
      <c r="C98" s="31"/>
      <c r="D98" s="31"/>
      <c r="H98" s="31"/>
      <c r="J98" s="86"/>
      <c r="K98" s="86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</row>
    <row r="99" spans="3:214" x14ac:dyDescent="0.25">
      <c r="C99" s="31"/>
      <c r="D99" s="31"/>
      <c r="H99" s="31"/>
      <c r="J99" s="86"/>
      <c r="K99" s="86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</row>
    <row r="100" spans="3:214" x14ac:dyDescent="0.25">
      <c r="C100" s="31"/>
      <c r="D100" s="31"/>
      <c r="H100" s="31"/>
      <c r="J100" s="86"/>
      <c r="K100" s="86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</row>
    <row r="101" spans="3:214" x14ac:dyDescent="0.25">
      <c r="C101" s="31"/>
      <c r="D101" s="31"/>
      <c r="H101" s="31"/>
      <c r="J101" s="86"/>
      <c r="K101" s="86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</row>
    <row r="102" spans="3:214" x14ac:dyDescent="0.25">
      <c r="C102" s="31"/>
      <c r="D102" s="31"/>
      <c r="H102" s="31"/>
      <c r="J102" s="86"/>
      <c r="K102" s="86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</row>
    <row r="103" spans="3:214" x14ac:dyDescent="0.25">
      <c r="C103" s="31"/>
      <c r="D103" s="31"/>
      <c r="H103" s="31"/>
      <c r="J103" s="86"/>
      <c r="K103" s="86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</row>
    <row r="104" spans="3:214" x14ac:dyDescent="0.25">
      <c r="C104" s="31"/>
      <c r="D104" s="31"/>
      <c r="H104" s="31"/>
      <c r="J104" s="86"/>
      <c r="K104" s="86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</row>
    <row r="105" spans="3:214" x14ac:dyDescent="0.25">
      <c r="C105" s="31"/>
      <c r="D105" s="31"/>
      <c r="H105" s="31"/>
      <c r="J105" s="86"/>
      <c r="K105" s="86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</row>
    <row r="106" spans="3:214" x14ac:dyDescent="0.25">
      <c r="C106" s="31"/>
      <c r="D106" s="31"/>
      <c r="H106" s="31"/>
      <c r="J106" s="86"/>
      <c r="K106" s="86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</row>
    <row r="107" spans="3:214" x14ac:dyDescent="0.25">
      <c r="C107" s="31"/>
      <c r="D107" s="31"/>
      <c r="H107" s="31"/>
      <c r="J107" s="86"/>
      <c r="K107" s="86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</row>
    <row r="108" spans="3:214" ht="18" customHeight="1" x14ac:dyDescent="0.25">
      <c r="C108" s="31"/>
      <c r="D108" s="31"/>
      <c r="H108" s="31"/>
      <c r="J108" s="86"/>
      <c r="K108" s="86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</row>
    <row r="109" spans="3:214" x14ac:dyDescent="0.25">
      <c r="C109" s="31"/>
      <c r="D109" s="31"/>
      <c r="H109" s="31"/>
      <c r="J109" s="86"/>
      <c r="K109" s="86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</row>
    <row r="110" spans="3:214" x14ac:dyDescent="0.25">
      <c r="C110" s="31"/>
      <c r="D110" s="31"/>
      <c r="H110" s="31"/>
      <c r="J110" s="86"/>
      <c r="K110" s="86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</row>
    <row r="111" spans="3:214" x14ac:dyDescent="0.25">
      <c r="C111" s="31"/>
      <c r="D111" s="31"/>
      <c r="H111" s="31"/>
      <c r="J111" s="86"/>
      <c r="K111" s="86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</row>
    <row r="112" spans="3:214" x14ac:dyDescent="0.25">
      <c r="C112" s="31"/>
      <c r="D112" s="31"/>
      <c r="H112" s="31"/>
      <c r="J112" s="86"/>
      <c r="K112" s="86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</row>
    <row r="113" spans="3:214" x14ac:dyDescent="0.25">
      <c r="C113" s="31"/>
      <c r="D113" s="31"/>
      <c r="H113" s="31"/>
      <c r="J113" s="86"/>
      <c r="K113" s="86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</row>
    <row r="114" spans="3:214" x14ac:dyDescent="0.25">
      <c r="C114" s="31"/>
      <c r="D114" s="31"/>
      <c r="H114" s="31"/>
      <c r="J114" s="86"/>
      <c r="K114" s="86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</row>
    <row r="115" spans="3:214" x14ac:dyDescent="0.25">
      <c r="C115" s="31"/>
      <c r="D115" s="31"/>
      <c r="H115" s="31"/>
      <c r="J115" s="86"/>
      <c r="K115" s="86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</row>
    <row r="116" spans="3:214" x14ac:dyDescent="0.25">
      <c r="C116" s="31"/>
      <c r="D116" s="31"/>
      <c r="H116" s="31"/>
      <c r="J116" s="86"/>
      <c r="K116" s="86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</row>
    <row r="117" spans="3:214" x14ac:dyDescent="0.25">
      <c r="C117" s="31"/>
      <c r="D117" s="31"/>
      <c r="H117" s="31"/>
      <c r="J117" s="86"/>
      <c r="K117" s="86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</row>
    <row r="118" spans="3:214" x14ac:dyDescent="0.25">
      <c r="C118" s="31"/>
      <c r="D118" s="31"/>
      <c r="H118" s="31"/>
      <c r="J118" s="86"/>
      <c r="K118" s="86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</row>
    <row r="119" spans="3:214" x14ac:dyDescent="0.25">
      <c r="C119" s="31"/>
      <c r="D119" s="31"/>
      <c r="H119" s="31"/>
      <c r="J119" s="86"/>
      <c r="K119" s="86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</row>
    <row r="120" spans="3:214" x14ac:dyDescent="0.25">
      <c r="C120" s="31"/>
      <c r="D120" s="31"/>
      <c r="H120" s="31"/>
      <c r="J120" s="86"/>
      <c r="K120" s="86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</row>
    <row r="121" spans="3:214" x14ac:dyDescent="0.25">
      <c r="C121" s="31"/>
      <c r="D121" s="31"/>
      <c r="H121" s="31"/>
      <c r="J121" s="86"/>
      <c r="K121" s="86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</row>
    <row r="122" spans="3:214" x14ac:dyDescent="0.25">
      <c r="C122" s="31"/>
      <c r="D122" s="31"/>
      <c r="H122" s="31"/>
      <c r="J122" s="86"/>
      <c r="K122" s="86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</row>
    <row r="123" spans="3:214" x14ac:dyDescent="0.25">
      <c r="C123" s="31"/>
      <c r="D123" s="31"/>
      <c r="H123" s="31"/>
      <c r="J123" s="86"/>
      <c r="K123" s="86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</row>
    <row r="124" spans="3:214" x14ac:dyDescent="0.25">
      <c r="C124" s="31"/>
      <c r="D124" s="31"/>
      <c r="H124" s="31"/>
      <c r="J124" s="86"/>
      <c r="K124" s="86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</row>
    <row r="125" spans="3:214" x14ac:dyDescent="0.25">
      <c r="C125" s="31"/>
      <c r="D125" s="31"/>
      <c r="H125" s="31"/>
      <c r="J125" s="86"/>
      <c r="K125" s="86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</row>
    <row r="126" spans="3:214" x14ac:dyDescent="0.25">
      <c r="C126" s="31"/>
      <c r="D126" s="31"/>
      <c r="H126" s="31"/>
      <c r="J126" s="86"/>
      <c r="K126" s="86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</row>
    <row r="127" spans="3:214" x14ac:dyDescent="0.25">
      <c r="C127" s="31"/>
      <c r="D127" s="31"/>
      <c r="H127" s="31"/>
      <c r="J127" s="86"/>
      <c r="K127" s="86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</row>
    <row r="128" spans="3:214" x14ac:dyDescent="0.25">
      <c r="C128" s="31"/>
      <c r="D128" s="31"/>
      <c r="H128" s="31"/>
      <c r="J128" s="86"/>
      <c r="K128" s="86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</row>
    <row r="129" spans="3:214" x14ac:dyDescent="0.25">
      <c r="C129" s="31"/>
      <c r="D129" s="31"/>
      <c r="H129" s="31"/>
      <c r="J129" s="86"/>
      <c r="K129" s="86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</row>
    <row r="130" spans="3:214" x14ac:dyDescent="0.25">
      <c r="C130" s="31"/>
      <c r="D130" s="31"/>
      <c r="H130" s="31"/>
      <c r="J130" s="86"/>
      <c r="K130" s="86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</row>
    <row r="131" spans="3:214" x14ac:dyDescent="0.25">
      <c r="C131" s="31"/>
      <c r="D131" s="31"/>
      <c r="H131" s="31"/>
      <c r="J131" s="86"/>
      <c r="K131" s="86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</row>
    <row r="132" spans="3:214" x14ac:dyDescent="0.25">
      <c r="C132" s="31"/>
      <c r="D132" s="31"/>
      <c r="H132" s="31"/>
      <c r="J132" s="86"/>
      <c r="K132" s="86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</row>
    <row r="133" spans="3:214" x14ac:dyDescent="0.25">
      <c r="C133" s="31"/>
      <c r="D133" s="31"/>
      <c r="H133" s="31"/>
      <c r="J133" s="86"/>
      <c r="K133" s="86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</row>
    <row r="134" spans="3:214" x14ac:dyDescent="0.25">
      <c r="C134" s="31"/>
      <c r="D134" s="31"/>
      <c r="H134" s="31"/>
      <c r="J134" s="86"/>
      <c r="K134" s="86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</row>
    <row r="135" spans="3:214" x14ac:dyDescent="0.25">
      <c r="C135" s="31"/>
      <c r="D135" s="31"/>
      <c r="H135" s="31"/>
      <c r="J135" s="86"/>
      <c r="K135" s="86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</row>
    <row r="136" spans="3:214" x14ac:dyDescent="0.25">
      <c r="C136" s="31"/>
      <c r="D136" s="31"/>
      <c r="H136" s="31"/>
      <c r="J136" s="86"/>
      <c r="K136" s="86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</row>
    <row r="137" spans="3:214" x14ac:dyDescent="0.25">
      <c r="C137" s="31"/>
      <c r="D137" s="31"/>
      <c r="H137" s="31"/>
      <c r="J137" s="86"/>
      <c r="K137" s="86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</row>
    <row r="138" spans="3:214" x14ac:dyDescent="0.25">
      <c r="C138" s="31"/>
      <c r="D138" s="31"/>
      <c r="H138" s="31"/>
      <c r="J138" s="86"/>
      <c r="K138" s="86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</row>
    <row r="139" spans="3:214" x14ac:dyDescent="0.25">
      <c r="C139" s="31"/>
      <c r="D139" s="31"/>
      <c r="H139" s="31"/>
      <c r="J139" s="86"/>
      <c r="K139" s="86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</row>
    <row r="140" spans="3:214" x14ac:dyDescent="0.25">
      <c r="C140" s="31"/>
      <c r="D140" s="31"/>
      <c r="H140" s="31"/>
      <c r="J140" s="86"/>
      <c r="K140" s="86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</row>
    <row r="141" spans="3:214" x14ac:dyDescent="0.25">
      <c r="C141" s="31"/>
      <c r="D141" s="31"/>
      <c r="H141" s="31"/>
      <c r="J141" s="86"/>
      <c r="K141" s="86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</row>
    <row r="142" spans="3:214" x14ac:dyDescent="0.25">
      <c r="C142" s="31"/>
      <c r="D142" s="31"/>
      <c r="H142" s="31"/>
      <c r="J142" s="86"/>
      <c r="K142" s="86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</row>
    <row r="143" spans="3:214" x14ac:dyDescent="0.25">
      <c r="C143" s="31"/>
      <c r="D143" s="31"/>
      <c r="H143" s="31"/>
      <c r="J143" s="86"/>
      <c r="K143" s="86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</row>
    <row r="144" spans="3:214" x14ac:dyDescent="0.25">
      <c r="C144" s="31"/>
      <c r="D144" s="31"/>
      <c r="H144" s="31"/>
      <c r="J144" s="86"/>
      <c r="K144" s="86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</row>
    <row r="145" spans="3:214" x14ac:dyDescent="0.25">
      <c r="C145" s="31"/>
      <c r="D145" s="31"/>
      <c r="H145" s="31"/>
      <c r="J145" s="86"/>
      <c r="K145" s="86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</row>
    <row r="146" spans="3:214" x14ac:dyDescent="0.25">
      <c r="C146" s="31"/>
      <c r="D146" s="31"/>
      <c r="H146" s="31"/>
      <c r="J146" s="86"/>
      <c r="K146" s="86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</row>
    <row r="147" spans="3:214" x14ac:dyDescent="0.25">
      <c r="C147" s="31"/>
      <c r="D147" s="31"/>
      <c r="H147" s="31"/>
      <c r="J147" s="86"/>
      <c r="K147" s="86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</row>
    <row r="148" spans="3:214" x14ac:dyDescent="0.25">
      <c r="C148" s="31"/>
      <c r="D148" s="31"/>
      <c r="H148" s="31"/>
      <c r="J148" s="86"/>
      <c r="K148" s="86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</row>
    <row r="149" spans="3:214" x14ac:dyDescent="0.25">
      <c r="C149" s="31"/>
      <c r="D149" s="31"/>
      <c r="H149" s="31"/>
      <c r="J149" s="86"/>
      <c r="K149" s="86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</row>
    <row r="150" spans="3:214" x14ac:dyDescent="0.25">
      <c r="C150" s="31"/>
      <c r="D150" s="31"/>
      <c r="H150" s="31"/>
      <c r="J150" s="86"/>
      <c r="K150" s="86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</row>
    <row r="151" spans="3:214" x14ac:dyDescent="0.25">
      <c r="C151" s="31"/>
      <c r="D151" s="31"/>
      <c r="H151" s="31"/>
      <c r="J151" s="86"/>
      <c r="K151" s="86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</row>
    <row r="152" spans="3:214" x14ac:dyDescent="0.25">
      <c r="C152" s="31"/>
      <c r="D152" s="31"/>
      <c r="H152" s="31"/>
      <c r="J152" s="86"/>
      <c r="K152" s="86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</row>
    <row r="153" spans="3:214" x14ac:dyDescent="0.25">
      <c r="C153" s="31"/>
      <c r="D153" s="31"/>
      <c r="H153" s="31"/>
      <c r="J153" s="86"/>
      <c r="K153" s="86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</row>
    <row r="154" spans="3:214" x14ac:dyDescent="0.25">
      <c r="C154" s="31"/>
      <c r="D154" s="31"/>
      <c r="H154" s="31"/>
      <c r="J154" s="86"/>
      <c r="K154" s="86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</row>
    <row r="155" spans="3:214" x14ac:dyDescent="0.25">
      <c r="C155" s="31"/>
      <c r="D155" s="31"/>
      <c r="H155" s="31"/>
      <c r="J155" s="86"/>
      <c r="K155" s="86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</row>
    <row r="156" spans="3:214" x14ac:dyDescent="0.25">
      <c r="C156" s="31"/>
      <c r="D156" s="31"/>
      <c r="H156" s="31"/>
      <c r="J156" s="86"/>
      <c r="K156" s="86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</row>
    <row r="157" spans="3:214" x14ac:dyDescent="0.25">
      <c r="C157" s="31"/>
      <c r="D157" s="31"/>
      <c r="H157" s="31"/>
      <c r="J157" s="86"/>
      <c r="K157" s="86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</row>
    <row r="158" spans="3:214" x14ac:dyDescent="0.25">
      <c r="C158" s="31"/>
      <c r="D158" s="31"/>
      <c r="H158" s="31"/>
      <c r="J158" s="86"/>
      <c r="K158" s="86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</row>
    <row r="159" spans="3:214" x14ac:dyDescent="0.25">
      <c r="C159" s="31"/>
      <c r="D159" s="31"/>
      <c r="H159" s="31"/>
      <c r="J159" s="86"/>
      <c r="K159" s="86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</row>
    <row r="160" spans="3:214" x14ac:dyDescent="0.25">
      <c r="C160" s="31"/>
      <c r="D160" s="31"/>
      <c r="H160" s="31"/>
      <c r="J160" s="86"/>
      <c r="K160" s="86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</row>
    <row r="161" spans="3:214" x14ac:dyDescent="0.25">
      <c r="C161" s="31"/>
      <c r="D161" s="31"/>
      <c r="H161" s="31"/>
      <c r="J161" s="86"/>
      <c r="K161" s="86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</row>
    <row r="162" spans="3:214" x14ac:dyDescent="0.25">
      <c r="C162" s="31"/>
      <c r="D162" s="31"/>
      <c r="H162" s="31"/>
      <c r="J162" s="86"/>
      <c r="K162" s="86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</row>
    <row r="163" spans="3:214" x14ac:dyDescent="0.25">
      <c r="C163" s="31"/>
      <c r="D163" s="31"/>
      <c r="H163" s="31"/>
      <c r="J163" s="86"/>
      <c r="K163" s="86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</row>
    <row r="164" spans="3:214" x14ac:dyDescent="0.25">
      <c r="C164" s="31"/>
      <c r="D164" s="31"/>
      <c r="H164" s="31"/>
      <c r="J164" s="86"/>
      <c r="K164" s="86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</row>
    <row r="165" spans="3:214" x14ac:dyDescent="0.25">
      <c r="C165" s="31"/>
      <c r="D165" s="31"/>
      <c r="H165" s="31"/>
      <c r="J165" s="86"/>
      <c r="K165" s="86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</row>
    <row r="166" spans="3:214" x14ac:dyDescent="0.25">
      <c r="C166" s="31"/>
      <c r="D166" s="31"/>
      <c r="H166" s="31"/>
      <c r="J166" s="86"/>
      <c r="K166" s="86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</row>
    <row r="167" spans="3:214" x14ac:dyDescent="0.25">
      <c r="C167" s="31"/>
      <c r="D167" s="31"/>
      <c r="H167" s="31"/>
      <c r="J167" s="86"/>
      <c r="K167" s="86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</row>
    <row r="168" spans="3:214" x14ac:dyDescent="0.25">
      <c r="C168" s="31"/>
      <c r="D168" s="31"/>
      <c r="H168" s="31"/>
      <c r="J168" s="86"/>
      <c r="K168" s="86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</row>
    <row r="169" spans="3:214" x14ac:dyDescent="0.25">
      <c r="C169" s="31"/>
      <c r="D169" s="31"/>
      <c r="H169" s="31"/>
      <c r="J169" s="86"/>
      <c r="K169" s="86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</row>
    <row r="170" spans="3:214" x14ac:dyDescent="0.25">
      <c r="C170" s="31"/>
      <c r="D170" s="31"/>
      <c r="H170" s="31"/>
      <c r="J170" s="86"/>
      <c r="K170" s="86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</row>
    <row r="171" spans="3:214" x14ac:dyDescent="0.25">
      <c r="C171" s="31"/>
      <c r="D171" s="31"/>
      <c r="H171" s="31"/>
      <c r="J171" s="86"/>
      <c r="K171" s="86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</row>
    <row r="172" spans="3:214" x14ac:dyDescent="0.25">
      <c r="C172" s="31"/>
      <c r="D172" s="31"/>
      <c r="H172" s="31"/>
      <c r="J172" s="86"/>
      <c r="K172" s="86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</row>
    <row r="173" spans="3:214" x14ac:dyDescent="0.25">
      <c r="C173" s="31"/>
      <c r="D173" s="31"/>
      <c r="H173" s="31"/>
      <c r="J173" s="86"/>
      <c r="K173" s="86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</row>
    <row r="174" spans="3:214" x14ac:dyDescent="0.25">
      <c r="C174" s="31"/>
      <c r="D174" s="31"/>
      <c r="H174" s="31"/>
      <c r="J174" s="86"/>
      <c r="K174" s="86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</row>
    <row r="175" spans="3:214" x14ac:dyDescent="0.25">
      <c r="C175" s="31"/>
      <c r="D175" s="31"/>
      <c r="H175" s="31"/>
      <c r="J175" s="86"/>
      <c r="K175" s="86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</row>
    <row r="176" spans="3:214" x14ac:dyDescent="0.25">
      <c r="C176" s="31"/>
      <c r="D176" s="31"/>
      <c r="H176" s="31"/>
      <c r="J176" s="86"/>
      <c r="K176" s="86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</row>
    <row r="177" spans="3:214" x14ac:dyDescent="0.25">
      <c r="C177" s="31"/>
      <c r="D177" s="31"/>
      <c r="H177" s="31"/>
      <c r="J177" s="86"/>
      <c r="K177" s="86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</row>
    <row r="178" spans="3:214" x14ac:dyDescent="0.25">
      <c r="C178" s="31"/>
      <c r="D178" s="31"/>
      <c r="H178" s="31"/>
      <c r="J178" s="86"/>
      <c r="K178" s="86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</row>
    <row r="179" spans="3:214" x14ac:dyDescent="0.25">
      <c r="C179" s="31"/>
      <c r="D179" s="31"/>
      <c r="H179" s="31"/>
      <c r="J179" s="86"/>
      <c r="K179" s="86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</row>
    <row r="180" spans="3:214" x14ac:dyDescent="0.25">
      <c r="C180" s="31"/>
      <c r="D180" s="31"/>
      <c r="H180" s="31"/>
      <c r="J180" s="86"/>
      <c r="K180" s="86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</row>
    <row r="181" spans="3:214" x14ac:dyDescent="0.25">
      <c r="C181" s="31"/>
      <c r="D181" s="31"/>
      <c r="H181" s="31"/>
      <c r="J181" s="86"/>
      <c r="K181" s="86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</row>
    <row r="182" spans="3:214" x14ac:dyDescent="0.25">
      <c r="C182" s="31"/>
      <c r="D182" s="31"/>
      <c r="H182" s="31"/>
      <c r="J182" s="86"/>
      <c r="K182" s="86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</row>
    <row r="183" spans="3:214" x14ac:dyDescent="0.25">
      <c r="C183" s="31"/>
      <c r="D183" s="31"/>
      <c r="H183" s="31"/>
      <c r="J183" s="86"/>
      <c r="K183" s="86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</row>
    <row r="184" spans="3:214" x14ac:dyDescent="0.25">
      <c r="C184" s="31"/>
      <c r="D184" s="31"/>
      <c r="H184" s="31"/>
      <c r="J184" s="86"/>
      <c r="K184" s="86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</row>
    <row r="185" spans="3:214" x14ac:dyDescent="0.25">
      <c r="C185" s="31"/>
      <c r="D185" s="31"/>
      <c r="H185" s="31"/>
      <c r="J185" s="86"/>
      <c r="K185" s="86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</row>
    <row r="186" spans="3:214" x14ac:dyDescent="0.25">
      <c r="C186" s="31"/>
      <c r="D186" s="31"/>
      <c r="H186" s="31"/>
      <c r="J186" s="86"/>
      <c r="K186" s="86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</row>
    <row r="187" spans="3:214" x14ac:dyDescent="0.25">
      <c r="C187" s="31"/>
      <c r="D187" s="31"/>
      <c r="H187" s="31"/>
      <c r="J187" s="86"/>
      <c r="K187" s="86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</row>
    <row r="188" spans="3:214" x14ac:dyDescent="0.25">
      <c r="C188" s="31"/>
      <c r="D188" s="31"/>
      <c r="H188" s="31"/>
      <c r="J188" s="86"/>
      <c r="K188" s="86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/>
      <c r="GE188" s="31"/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</row>
    <row r="189" spans="3:214" x14ac:dyDescent="0.25">
      <c r="C189" s="31"/>
      <c r="D189" s="31"/>
      <c r="H189" s="31"/>
      <c r="J189" s="86"/>
      <c r="K189" s="86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</row>
    <row r="190" spans="3:214" x14ac:dyDescent="0.25">
      <c r="C190" s="31"/>
      <c r="D190" s="31"/>
      <c r="H190" s="31"/>
      <c r="J190" s="86"/>
      <c r="K190" s="86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</row>
    <row r="191" spans="3:214" x14ac:dyDescent="0.25">
      <c r="C191" s="31"/>
      <c r="D191" s="31"/>
      <c r="H191" s="31"/>
      <c r="J191" s="86"/>
      <c r="K191" s="86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</row>
    <row r="192" spans="3:214" x14ac:dyDescent="0.25">
      <c r="C192" s="31"/>
      <c r="D192" s="31"/>
      <c r="H192" s="31"/>
      <c r="J192" s="86"/>
      <c r="K192" s="86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</row>
    <row r="193" spans="3:214" x14ac:dyDescent="0.25">
      <c r="C193" s="31"/>
      <c r="D193" s="31"/>
      <c r="H193" s="31"/>
      <c r="J193" s="86"/>
      <c r="K193" s="86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</row>
    <row r="194" spans="3:214" x14ac:dyDescent="0.25">
      <c r="C194" s="31"/>
      <c r="D194" s="31"/>
      <c r="H194" s="31"/>
      <c r="J194" s="86"/>
      <c r="K194" s="86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</row>
    <row r="195" spans="3:214" x14ac:dyDescent="0.25">
      <c r="C195" s="31"/>
      <c r="D195" s="31"/>
      <c r="H195" s="31"/>
      <c r="J195" s="86"/>
      <c r="K195" s="86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</row>
    <row r="196" spans="3:214" x14ac:dyDescent="0.25">
      <c r="C196" s="31"/>
      <c r="D196" s="31"/>
      <c r="H196" s="31"/>
      <c r="J196" s="86"/>
      <c r="K196" s="86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</row>
    <row r="197" spans="3:214" x14ac:dyDescent="0.25">
      <c r="C197" s="31"/>
      <c r="D197" s="31"/>
      <c r="H197" s="31"/>
      <c r="J197" s="86"/>
      <c r="K197" s="86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</row>
    <row r="198" spans="3:214" x14ac:dyDescent="0.25">
      <c r="C198" s="31"/>
      <c r="D198" s="31"/>
      <c r="H198" s="31"/>
      <c r="J198" s="86"/>
      <c r="K198" s="86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</row>
    <row r="199" spans="3:214" x14ac:dyDescent="0.25">
      <c r="C199" s="31"/>
      <c r="D199" s="31"/>
      <c r="H199" s="31"/>
      <c r="J199" s="86"/>
      <c r="K199" s="86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</row>
    <row r="200" spans="3:214" x14ac:dyDescent="0.25">
      <c r="C200" s="31"/>
      <c r="D200" s="31"/>
      <c r="H200" s="31"/>
      <c r="J200" s="86"/>
      <c r="K200" s="86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</row>
    <row r="201" spans="3:214" x14ac:dyDescent="0.25">
      <c r="C201" s="31"/>
      <c r="D201" s="31"/>
      <c r="H201" s="31"/>
      <c r="J201" s="86"/>
      <c r="K201" s="86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</row>
    <row r="202" spans="3:214" x14ac:dyDescent="0.25">
      <c r="C202" s="31"/>
      <c r="D202" s="31"/>
      <c r="H202" s="31"/>
      <c r="J202" s="86"/>
      <c r="K202" s="86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</row>
    <row r="203" spans="3:214" x14ac:dyDescent="0.25">
      <c r="C203" s="31"/>
      <c r="D203" s="31"/>
      <c r="H203" s="31"/>
      <c r="J203" s="86"/>
      <c r="K203" s="86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</row>
    <row r="204" spans="3:214" x14ac:dyDescent="0.25">
      <c r="C204" s="31"/>
      <c r="D204" s="31"/>
      <c r="H204" s="31"/>
      <c r="J204" s="86"/>
      <c r="K204" s="86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</row>
    <row r="205" spans="3:214" x14ac:dyDescent="0.25">
      <c r="C205" s="31"/>
      <c r="D205" s="31"/>
      <c r="H205" s="31"/>
      <c r="J205" s="86"/>
      <c r="K205" s="86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</row>
    <row r="206" spans="3:214" x14ac:dyDescent="0.25">
      <c r="C206" s="31"/>
      <c r="D206" s="31"/>
      <c r="H206" s="31"/>
      <c r="J206" s="86"/>
      <c r="K206" s="86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</row>
    <row r="207" spans="3:214" x14ac:dyDescent="0.25">
      <c r="C207" s="31"/>
      <c r="D207" s="31"/>
      <c r="H207" s="31"/>
      <c r="J207" s="86"/>
      <c r="K207" s="86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</row>
    <row r="208" spans="3:214" x14ac:dyDescent="0.25">
      <c r="C208" s="31"/>
      <c r="D208" s="31"/>
      <c r="H208" s="31"/>
      <c r="J208" s="86"/>
      <c r="K208" s="86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</row>
    <row r="209" spans="3:214" x14ac:dyDescent="0.25">
      <c r="C209" s="31"/>
      <c r="D209" s="31"/>
      <c r="H209" s="31"/>
      <c r="J209" s="86"/>
      <c r="K209" s="86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</row>
    <row r="210" spans="3:214" x14ac:dyDescent="0.25">
      <c r="C210" s="31"/>
      <c r="D210" s="31"/>
      <c r="H210" s="31"/>
      <c r="J210" s="86"/>
      <c r="K210" s="86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</row>
    <row r="211" spans="3:214" x14ac:dyDescent="0.25">
      <c r="C211" s="31"/>
      <c r="D211" s="31"/>
      <c r="H211" s="31"/>
      <c r="J211" s="86"/>
      <c r="K211" s="86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</row>
    <row r="212" spans="3:214" x14ac:dyDescent="0.25">
      <c r="C212" s="31"/>
      <c r="D212" s="31"/>
      <c r="H212" s="31"/>
      <c r="J212" s="86"/>
      <c r="K212" s="86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</row>
    <row r="213" spans="3:214" x14ac:dyDescent="0.25">
      <c r="C213" s="31"/>
      <c r="D213" s="31"/>
      <c r="H213" s="31"/>
      <c r="J213" s="86"/>
      <c r="K213" s="86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1"/>
    </row>
    <row r="214" spans="3:214" x14ac:dyDescent="0.25">
      <c r="C214" s="31"/>
      <c r="D214" s="31"/>
      <c r="H214" s="31"/>
      <c r="J214" s="86"/>
      <c r="K214" s="86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</row>
    <row r="215" spans="3:214" x14ac:dyDescent="0.25">
      <c r="C215" s="31"/>
      <c r="D215" s="31"/>
      <c r="H215" s="31"/>
      <c r="J215" s="86"/>
      <c r="K215" s="86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</row>
    <row r="216" spans="3:214" x14ac:dyDescent="0.25">
      <c r="C216" s="31"/>
      <c r="D216" s="31"/>
      <c r="H216" s="31"/>
      <c r="J216" s="86"/>
      <c r="K216" s="86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</row>
    <row r="217" spans="3:214" x14ac:dyDescent="0.25">
      <c r="C217" s="31"/>
      <c r="D217" s="31"/>
      <c r="H217" s="31"/>
      <c r="J217" s="86"/>
      <c r="K217" s="86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1"/>
    </row>
    <row r="218" spans="3:214" x14ac:dyDescent="0.25">
      <c r="C218" s="31"/>
      <c r="D218" s="31"/>
      <c r="H218" s="31"/>
      <c r="J218" s="86"/>
      <c r="K218" s="86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1"/>
    </row>
    <row r="219" spans="3:214" x14ac:dyDescent="0.25">
      <c r="C219" s="31"/>
      <c r="D219" s="31"/>
      <c r="H219" s="31"/>
      <c r="J219" s="86"/>
      <c r="K219" s="86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</row>
    <row r="220" spans="3:214" x14ac:dyDescent="0.25">
      <c r="C220" s="31"/>
      <c r="D220" s="31"/>
      <c r="H220" s="31"/>
      <c r="J220" s="86"/>
      <c r="K220" s="86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  <c r="HB220" s="31"/>
      <c r="HC220" s="31"/>
      <c r="HD220" s="31"/>
      <c r="HE220" s="31"/>
      <c r="HF220" s="31"/>
    </row>
    <row r="221" spans="3:214" x14ac:dyDescent="0.25">
      <c r="C221" s="31"/>
      <c r="D221" s="31"/>
      <c r="H221" s="31"/>
      <c r="J221" s="86"/>
      <c r="K221" s="86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/>
      <c r="GM221" s="31"/>
      <c r="GN221" s="31"/>
      <c r="GO221" s="31"/>
      <c r="GP221" s="31"/>
      <c r="GQ221" s="31"/>
      <c r="GR221" s="31"/>
      <c r="GS221" s="31"/>
      <c r="GT221" s="31"/>
      <c r="GU221" s="31"/>
      <c r="GV221" s="31"/>
      <c r="GW221" s="31"/>
      <c r="GX221" s="31"/>
      <c r="GY221" s="31"/>
      <c r="GZ221" s="31"/>
      <c r="HA221" s="31"/>
      <c r="HB221" s="31"/>
      <c r="HC221" s="31"/>
      <c r="HD221" s="31"/>
      <c r="HE221" s="31"/>
      <c r="HF221" s="31"/>
    </row>
    <row r="222" spans="3:214" x14ac:dyDescent="0.25">
      <c r="C222" s="31"/>
      <c r="D222" s="31"/>
      <c r="H222" s="31"/>
      <c r="J222" s="86"/>
      <c r="K222" s="86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  <c r="GV222" s="31"/>
      <c r="GW222" s="31"/>
      <c r="GX222" s="31"/>
      <c r="GY222" s="31"/>
      <c r="GZ222" s="31"/>
      <c r="HA222" s="31"/>
      <c r="HB222" s="31"/>
      <c r="HC222" s="31"/>
      <c r="HD222" s="31"/>
      <c r="HE222" s="31"/>
      <c r="HF222" s="31"/>
    </row>
    <row r="223" spans="3:214" x14ac:dyDescent="0.25">
      <c r="C223" s="31"/>
      <c r="D223" s="31"/>
      <c r="H223" s="31"/>
      <c r="J223" s="86"/>
      <c r="K223" s="86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</row>
    <row r="224" spans="3:214" x14ac:dyDescent="0.25">
      <c r="C224" s="31"/>
      <c r="D224" s="31"/>
      <c r="H224" s="31"/>
      <c r="J224" s="86"/>
      <c r="K224" s="86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/>
      <c r="HA224" s="31"/>
      <c r="HB224" s="31"/>
      <c r="HC224" s="31"/>
      <c r="HD224" s="31"/>
      <c r="HE224" s="31"/>
      <c r="HF224" s="31"/>
    </row>
    <row r="225" spans="3:214" x14ac:dyDescent="0.25">
      <c r="C225" s="31"/>
      <c r="D225" s="31"/>
      <c r="H225" s="31"/>
      <c r="J225" s="86"/>
      <c r="K225" s="86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/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  <c r="HB225" s="31"/>
      <c r="HC225" s="31"/>
      <c r="HD225" s="31"/>
      <c r="HE225" s="31"/>
      <c r="HF225" s="31"/>
    </row>
    <row r="226" spans="3:214" x14ac:dyDescent="0.25">
      <c r="C226" s="31"/>
      <c r="D226" s="31"/>
      <c r="H226" s="31"/>
      <c r="J226" s="86"/>
      <c r="K226" s="86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/>
      <c r="GX226" s="31"/>
      <c r="GY226" s="31"/>
      <c r="GZ226" s="31"/>
      <c r="HA226" s="31"/>
      <c r="HB226" s="31"/>
      <c r="HC226" s="31"/>
      <c r="HD226" s="31"/>
      <c r="HE226" s="31"/>
      <c r="HF226" s="31"/>
    </row>
    <row r="227" spans="3:214" x14ac:dyDescent="0.25">
      <c r="C227" s="31"/>
      <c r="D227" s="31"/>
      <c r="H227" s="31"/>
      <c r="J227" s="86"/>
      <c r="K227" s="86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1"/>
    </row>
    <row r="228" spans="3:214" x14ac:dyDescent="0.25">
      <c r="C228" s="31"/>
      <c r="D228" s="31"/>
      <c r="H228" s="31"/>
      <c r="J228" s="86"/>
      <c r="K228" s="86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1"/>
    </row>
    <row r="229" spans="3:214" x14ac:dyDescent="0.25">
      <c r="C229" s="31"/>
      <c r="D229" s="31"/>
      <c r="H229" s="31"/>
      <c r="J229" s="86"/>
      <c r="K229" s="86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</row>
    <row r="230" spans="3:214" x14ac:dyDescent="0.25">
      <c r="C230" s="31"/>
      <c r="D230" s="31"/>
      <c r="H230" s="31"/>
      <c r="J230" s="86"/>
      <c r="K230" s="86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  <c r="HB230" s="31"/>
      <c r="HC230" s="31"/>
      <c r="HD230" s="31"/>
      <c r="HE230" s="31"/>
      <c r="HF230" s="31"/>
    </row>
    <row r="231" spans="3:214" x14ac:dyDescent="0.25">
      <c r="C231" s="31"/>
      <c r="D231" s="31"/>
      <c r="H231" s="31"/>
      <c r="J231" s="86"/>
      <c r="K231" s="86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  <c r="GP231" s="31"/>
      <c r="GQ231" s="31"/>
      <c r="GR231" s="31"/>
      <c r="GS231" s="31"/>
      <c r="GT231" s="31"/>
      <c r="GU231" s="31"/>
      <c r="GV231" s="31"/>
      <c r="GW231" s="31"/>
      <c r="GX231" s="31"/>
      <c r="GY231" s="31"/>
      <c r="GZ231" s="31"/>
      <c r="HA231" s="31"/>
      <c r="HB231" s="31"/>
      <c r="HC231" s="31"/>
      <c r="HD231" s="31"/>
      <c r="HE231" s="31"/>
      <c r="HF231" s="31"/>
    </row>
    <row r="232" spans="3:214" x14ac:dyDescent="0.25">
      <c r="C232" s="31"/>
      <c r="D232" s="31"/>
      <c r="H232" s="31"/>
      <c r="J232" s="86"/>
      <c r="K232" s="86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  <c r="GP232" s="31"/>
      <c r="GQ232" s="31"/>
      <c r="GR232" s="31"/>
      <c r="GS232" s="31"/>
      <c r="GT232" s="31"/>
      <c r="GU232" s="31"/>
      <c r="GV232" s="31"/>
      <c r="GW232" s="31"/>
      <c r="GX232" s="31"/>
      <c r="GY232" s="31"/>
      <c r="GZ232" s="31"/>
      <c r="HA232" s="31"/>
      <c r="HB232" s="31"/>
      <c r="HC232" s="31"/>
      <c r="HD232" s="31"/>
      <c r="HE232" s="31"/>
      <c r="HF232" s="31"/>
    </row>
    <row r="233" spans="3:214" x14ac:dyDescent="0.25">
      <c r="C233" s="31"/>
      <c r="D233" s="31"/>
      <c r="H233" s="31"/>
      <c r="J233" s="86"/>
      <c r="K233" s="86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  <c r="HB233" s="31"/>
      <c r="HC233" s="31"/>
      <c r="HD233" s="31"/>
      <c r="HE233" s="31"/>
      <c r="HF233" s="31"/>
    </row>
    <row r="234" spans="3:214" x14ac:dyDescent="0.25">
      <c r="C234" s="31"/>
      <c r="D234" s="31"/>
      <c r="H234" s="31"/>
      <c r="J234" s="86"/>
      <c r="K234" s="86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</row>
    <row r="235" spans="3:214" x14ac:dyDescent="0.25">
      <c r="C235" s="31"/>
      <c r="D235" s="31"/>
      <c r="H235" s="31"/>
      <c r="J235" s="86"/>
      <c r="K235" s="86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</row>
    <row r="236" spans="3:214" x14ac:dyDescent="0.25">
      <c r="C236" s="31"/>
      <c r="D236" s="31"/>
      <c r="H236" s="31"/>
      <c r="J236" s="86"/>
      <c r="K236" s="86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  <c r="HB236" s="31"/>
      <c r="HC236" s="31"/>
      <c r="HD236" s="31"/>
      <c r="HE236" s="31"/>
      <c r="HF236" s="31"/>
    </row>
    <row r="237" spans="3:214" x14ac:dyDescent="0.25">
      <c r="C237" s="31"/>
      <c r="D237" s="31"/>
      <c r="H237" s="31"/>
      <c r="J237" s="86"/>
      <c r="K237" s="86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  <c r="HB237" s="31"/>
      <c r="HC237" s="31"/>
      <c r="HD237" s="31"/>
      <c r="HE237" s="31"/>
      <c r="HF237" s="31"/>
    </row>
    <row r="238" spans="3:214" x14ac:dyDescent="0.25">
      <c r="C238" s="31"/>
      <c r="D238" s="31"/>
      <c r="H238" s="31"/>
      <c r="J238" s="86"/>
      <c r="K238" s="86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  <c r="HB238" s="31"/>
      <c r="HC238" s="31"/>
      <c r="HD238" s="31"/>
      <c r="HE238" s="31"/>
      <c r="HF238" s="31"/>
    </row>
    <row r="239" spans="3:214" x14ac:dyDescent="0.25">
      <c r="C239" s="31"/>
      <c r="D239" s="31"/>
      <c r="H239" s="31"/>
      <c r="J239" s="86"/>
      <c r="K239" s="86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/>
      <c r="GX239" s="31"/>
      <c r="GY239" s="31"/>
      <c r="GZ239" s="31"/>
      <c r="HA239" s="31"/>
      <c r="HB239" s="31"/>
      <c r="HC239" s="31"/>
      <c r="HD239" s="31"/>
      <c r="HE239" s="31"/>
      <c r="HF239" s="31"/>
    </row>
    <row r="240" spans="3:214" x14ac:dyDescent="0.25">
      <c r="C240" s="31"/>
      <c r="D240" s="31"/>
      <c r="H240" s="31"/>
      <c r="J240" s="86"/>
      <c r="K240" s="86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1"/>
      <c r="HB240" s="31"/>
      <c r="HC240" s="31"/>
      <c r="HD240" s="31"/>
      <c r="HE240" s="31"/>
      <c r="HF240" s="31"/>
    </row>
    <row r="241" spans="3:214" x14ac:dyDescent="0.25">
      <c r="C241" s="31"/>
      <c r="D241" s="31"/>
      <c r="H241" s="31"/>
      <c r="J241" s="86"/>
      <c r="K241" s="86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1"/>
      <c r="HB241" s="31"/>
      <c r="HC241" s="31"/>
      <c r="HD241" s="31"/>
      <c r="HE241" s="31"/>
      <c r="HF241" s="31"/>
    </row>
    <row r="242" spans="3:214" x14ac:dyDescent="0.25">
      <c r="C242" s="31"/>
      <c r="D242" s="31"/>
      <c r="H242" s="31"/>
      <c r="J242" s="86"/>
      <c r="K242" s="86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  <c r="HB242" s="31"/>
      <c r="HC242" s="31"/>
      <c r="HD242" s="31"/>
      <c r="HE242" s="31"/>
      <c r="HF242" s="31"/>
    </row>
    <row r="243" spans="3:214" x14ac:dyDescent="0.25">
      <c r="C243" s="31"/>
      <c r="D243" s="31"/>
      <c r="H243" s="31"/>
      <c r="J243" s="86"/>
      <c r="K243" s="86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1"/>
      <c r="HB243" s="31"/>
      <c r="HC243" s="31"/>
      <c r="HD243" s="31"/>
      <c r="HE243" s="31"/>
      <c r="HF243" s="31"/>
    </row>
    <row r="244" spans="3:214" x14ac:dyDescent="0.25">
      <c r="C244" s="31"/>
      <c r="D244" s="31"/>
      <c r="H244" s="31"/>
      <c r="J244" s="86"/>
      <c r="K244" s="86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  <c r="GV244" s="31"/>
      <c r="GW244" s="31"/>
      <c r="GX244" s="31"/>
      <c r="GY244" s="31"/>
      <c r="GZ244" s="31"/>
      <c r="HA244" s="31"/>
      <c r="HB244" s="31"/>
      <c r="HC244" s="31"/>
      <c r="HD244" s="31"/>
      <c r="HE244" s="31"/>
      <c r="HF244" s="31"/>
    </row>
    <row r="245" spans="3:214" x14ac:dyDescent="0.25">
      <c r="C245" s="31"/>
      <c r="D245" s="31"/>
      <c r="H245" s="31"/>
      <c r="J245" s="86"/>
      <c r="K245" s="86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  <c r="GT245" s="31"/>
      <c r="GU245" s="31"/>
      <c r="GV245" s="31"/>
      <c r="GW245" s="31"/>
      <c r="GX245" s="31"/>
      <c r="GY245" s="31"/>
      <c r="GZ245" s="31"/>
      <c r="HA245" s="31"/>
      <c r="HB245" s="31"/>
      <c r="HC245" s="31"/>
      <c r="HD245" s="31"/>
      <c r="HE245" s="31"/>
      <c r="HF245" s="31"/>
    </row>
    <row r="246" spans="3:214" x14ac:dyDescent="0.25">
      <c r="C246" s="31"/>
      <c r="D246" s="31"/>
      <c r="H246" s="31"/>
      <c r="J246" s="86"/>
      <c r="K246" s="86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  <c r="GT246" s="31"/>
      <c r="GU246" s="31"/>
      <c r="GV246" s="31"/>
      <c r="GW246" s="31"/>
      <c r="GX246" s="31"/>
      <c r="GY246" s="31"/>
      <c r="GZ246" s="31"/>
      <c r="HA246" s="31"/>
      <c r="HB246" s="31"/>
      <c r="HC246" s="31"/>
      <c r="HD246" s="31"/>
      <c r="HE246" s="31"/>
      <c r="HF246" s="31"/>
    </row>
    <row r="247" spans="3:214" x14ac:dyDescent="0.25">
      <c r="C247" s="31"/>
      <c r="D247" s="31"/>
      <c r="H247" s="31"/>
      <c r="J247" s="86"/>
      <c r="K247" s="86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  <c r="GV247" s="31"/>
      <c r="GW247" s="31"/>
      <c r="GX247" s="31"/>
      <c r="GY247" s="31"/>
      <c r="GZ247" s="31"/>
      <c r="HA247" s="31"/>
      <c r="HB247" s="31"/>
      <c r="HC247" s="31"/>
      <c r="HD247" s="31"/>
      <c r="HE247" s="31"/>
      <c r="HF247" s="31"/>
    </row>
    <row r="248" spans="3:214" x14ac:dyDescent="0.25">
      <c r="C248" s="31"/>
      <c r="D248" s="31"/>
      <c r="H248" s="31"/>
      <c r="J248" s="86"/>
      <c r="K248" s="86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  <c r="HF248" s="31"/>
    </row>
    <row r="249" spans="3:214" x14ac:dyDescent="0.25">
      <c r="C249" s="31"/>
      <c r="D249" s="31"/>
      <c r="H249" s="31"/>
      <c r="J249" s="86"/>
      <c r="K249" s="86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</row>
    <row r="250" spans="3:214" x14ac:dyDescent="0.25">
      <c r="C250" s="31"/>
      <c r="D250" s="31"/>
      <c r="H250" s="31"/>
      <c r="J250" s="86"/>
      <c r="K250" s="86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1"/>
      <c r="HD250" s="31"/>
      <c r="HE250" s="31"/>
      <c r="HF250" s="31"/>
    </row>
    <row r="251" spans="3:214" x14ac:dyDescent="0.25">
      <c r="C251" s="31"/>
      <c r="D251" s="31"/>
      <c r="H251" s="31"/>
      <c r="J251" s="86"/>
      <c r="K251" s="86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1"/>
      <c r="HD251" s="31"/>
      <c r="HE251" s="31"/>
      <c r="HF251" s="31"/>
    </row>
    <row r="252" spans="3:214" x14ac:dyDescent="0.25">
      <c r="C252" s="31"/>
      <c r="D252" s="31"/>
      <c r="H252" s="31"/>
      <c r="J252" s="86"/>
      <c r="K252" s="86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  <c r="GT252" s="31"/>
      <c r="GU252" s="31"/>
      <c r="GV252" s="31"/>
      <c r="GW252" s="31"/>
      <c r="GX252" s="31"/>
      <c r="GY252" s="31"/>
      <c r="GZ252" s="31"/>
      <c r="HA252" s="31"/>
      <c r="HB252" s="31"/>
      <c r="HC252" s="31"/>
      <c r="HD252" s="31"/>
      <c r="HE252" s="31"/>
      <c r="HF252" s="31"/>
    </row>
    <row r="253" spans="3:214" x14ac:dyDescent="0.25">
      <c r="C253" s="31"/>
      <c r="D253" s="31"/>
      <c r="H253" s="31"/>
      <c r="J253" s="86"/>
      <c r="K253" s="86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/>
      <c r="GM253" s="31"/>
      <c r="GN253" s="31"/>
      <c r="GO253" s="31"/>
      <c r="GP253" s="31"/>
      <c r="GQ253" s="31"/>
      <c r="GR253" s="31"/>
      <c r="GS253" s="31"/>
      <c r="GT253" s="31"/>
      <c r="GU253" s="31"/>
      <c r="GV253" s="31"/>
      <c r="GW253" s="31"/>
      <c r="GX253" s="31"/>
      <c r="GY253" s="31"/>
      <c r="GZ253" s="31"/>
      <c r="HA253" s="31"/>
      <c r="HB253" s="31"/>
      <c r="HC253" s="31"/>
      <c r="HD253" s="31"/>
      <c r="HE253" s="31"/>
      <c r="HF253" s="31"/>
    </row>
    <row r="254" spans="3:214" x14ac:dyDescent="0.25">
      <c r="C254" s="31"/>
      <c r="D254" s="31"/>
      <c r="H254" s="31"/>
      <c r="J254" s="86"/>
      <c r="K254" s="86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  <c r="GA254" s="31"/>
      <c r="GB254" s="31"/>
      <c r="GC254" s="31"/>
      <c r="GD254" s="31"/>
      <c r="GE254" s="31"/>
      <c r="GF254" s="31"/>
      <c r="GG254" s="31"/>
      <c r="GH254" s="31"/>
      <c r="GI254" s="31"/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  <c r="GT254" s="31"/>
      <c r="GU254" s="31"/>
      <c r="GV254" s="31"/>
      <c r="GW254" s="31"/>
      <c r="GX254" s="31"/>
      <c r="GY254" s="31"/>
      <c r="GZ254" s="31"/>
      <c r="HA254" s="31"/>
      <c r="HB254" s="31"/>
      <c r="HC254" s="31"/>
      <c r="HD254" s="31"/>
      <c r="HE254" s="31"/>
      <c r="HF254" s="31"/>
    </row>
    <row r="255" spans="3:214" x14ac:dyDescent="0.25">
      <c r="C255" s="31"/>
      <c r="D255" s="31"/>
      <c r="H255" s="31"/>
      <c r="J255" s="86"/>
      <c r="K255" s="86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1"/>
      <c r="FY255" s="31"/>
      <c r="FZ255" s="31"/>
      <c r="GA255" s="31"/>
      <c r="GB255" s="31"/>
      <c r="GC255" s="31"/>
      <c r="GD255" s="31"/>
      <c r="GE255" s="31"/>
      <c r="GF255" s="31"/>
      <c r="GG255" s="31"/>
      <c r="GH255" s="31"/>
      <c r="GI255" s="31"/>
      <c r="GJ255" s="31"/>
      <c r="GK255" s="31"/>
      <c r="GL255" s="31"/>
      <c r="GM255" s="31"/>
      <c r="GN255" s="31"/>
      <c r="GO255" s="31"/>
      <c r="GP255" s="31"/>
      <c r="GQ255" s="31"/>
      <c r="GR255" s="31"/>
      <c r="GS255" s="31"/>
      <c r="GT255" s="31"/>
      <c r="GU255" s="31"/>
      <c r="GV255" s="31"/>
      <c r="GW255" s="31"/>
      <c r="GX255" s="31"/>
      <c r="GY255" s="31"/>
      <c r="GZ255" s="31"/>
      <c r="HA255" s="31"/>
      <c r="HB255" s="31"/>
      <c r="HC255" s="31"/>
      <c r="HD255" s="31"/>
      <c r="HE255" s="31"/>
      <c r="HF255" s="31"/>
    </row>
    <row r="256" spans="3:214" x14ac:dyDescent="0.25">
      <c r="C256" s="31"/>
      <c r="D256" s="31"/>
      <c r="H256" s="31"/>
      <c r="J256" s="86"/>
      <c r="K256" s="86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  <c r="FT256" s="31"/>
      <c r="FU256" s="31"/>
      <c r="FV256" s="31"/>
      <c r="FW256" s="31"/>
      <c r="FX256" s="31"/>
      <c r="FY256" s="31"/>
      <c r="FZ256" s="31"/>
      <c r="GA256" s="31"/>
      <c r="GB256" s="31"/>
      <c r="GC256" s="31"/>
      <c r="GD256" s="31"/>
      <c r="GE256" s="31"/>
      <c r="GF256" s="31"/>
      <c r="GG256" s="31"/>
      <c r="GH256" s="31"/>
      <c r="GI256" s="31"/>
      <c r="GJ256" s="31"/>
      <c r="GK256" s="31"/>
      <c r="GL256" s="31"/>
      <c r="GM256" s="31"/>
      <c r="GN256" s="31"/>
      <c r="GO256" s="31"/>
      <c r="GP256" s="31"/>
      <c r="GQ256" s="31"/>
      <c r="GR256" s="31"/>
      <c r="GS256" s="31"/>
      <c r="GT256" s="31"/>
      <c r="GU256" s="31"/>
      <c r="GV256" s="31"/>
      <c r="GW256" s="31"/>
      <c r="GX256" s="31"/>
      <c r="GY256" s="31"/>
      <c r="GZ256" s="31"/>
      <c r="HA256" s="31"/>
      <c r="HB256" s="31"/>
      <c r="HC256" s="31"/>
      <c r="HD256" s="31"/>
      <c r="HE256" s="31"/>
      <c r="HF256" s="31"/>
    </row>
    <row r="257" spans="3:214" x14ac:dyDescent="0.25">
      <c r="C257" s="31"/>
      <c r="D257" s="31"/>
      <c r="H257" s="31"/>
      <c r="J257" s="86"/>
      <c r="K257" s="86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/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  <c r="FT257" s="31"/>
      <c r="FU257" s="31"/>
      <c r="FV257" s="31"/>
      <c r="FW257" s="31"/>
      <c r="FX257" s="31"/>
      <c r="FY257" s="31"/>
      <c r="FZ257" s="31"/>
      <c r="GA257" s="31"/>
      <c r="GB257" s="31"/>
      <c r="GC257" s="31"/>
      <c r="GD257" s="31"/>
      <c r="GE257" s="31"/>
      <c r="GF257" s="31"/>
      <c r="GG257" s="31"/>
      <c r="GH257" s="31"/>
      <c r="GI257" s="31"/>
      <c r="GJ257" s="31"/>
      <c r="GK257" s="31"/>
      <c r="GL257" s="31"/>
      <c r="GM257" s="31"/>
      <c r="GN257" s="31"/>
      <c r="GO257" s="31"/>
      <c r="GP257" s="31"/>
      <c r="GQ257" s="31"/>
      <c r="GR257" s="31"/>
      <c r="GS257" s="31"/>
      <c r="GT257" s="31"/>
      <c r="GU257" s="31"/>
      <c r="GV257" s="31"/>
      <c r="GW257" s="31"/>
      <c r="GX257" s="31"/>
      <c r="GY257" s="31"/>
      <c r="GZ257" s="31"/>
      <c r="HA257" s="31"/>
      <c r="HB257" s="31"/>
      <c r="HC257" s="31"/>
      <c r="HD257" s="31"/>
      <c r="HE257" s="31"/>
      <c r="HF257" s="31"/>
    </row>
    <row r="258" spans="3:214" x14ac:dyDescent="0.25">
      <c r="C258" s="31"/>
      <c r="D258" s="31"/>
      <c r="H258" s="31"/>
      <c r="J258" s="86"/>
      <c r="K258" s="86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  <c r="GV258" s="31"/>
      <c r="GW258" s="31"/>
      <c r="GX258" s="31"/>
      <c r="GY258" s="31"/>
      <c r="GZ258" s="31"/>
      <c r="HA258" s="31"/>
      <c r="HB258" s="31"/>
      <c r="HC258" s="31"/>
      <c r="HD258" s="31"/>
      <c r="HE258" s="31"/>
      <c r="HF258" s="31"/>
    </row>
    <row r="259" spans="3:214" x14ac:dyDescent="0.25">
      <c r="C259" s="31"/>
      <c r="D259" s="31"/>
      <c r="H259" s="31"/>
      <c r="J259" s="86"/>
      <c r="K259" s="86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  <c r="GT259" s="31"/>
      <c r="GU259" s="31"/>
      <c r="GV259" s="31"/>
      <c r="GW259" s="31"/>
      <c r="GX259" s="31"/>
      <c r="GY259" s="31"/>
      <c r="GZ259" s="31"/>
      <c r="HA259" s="31"/>
      <c r="HB259" s="31"/>
      <c r="HC259" s="31"/>
      <c r="HD259" s="31"/>
      <c r="HE259" s="31"/>
      <c r="HF259" s="31"/>
    </row>
    <row r="260" spans="3:214" x14ac:dyDescent="0.25">
      <c r="C260" s="31"/>
      <c r="D260" s="31"/>
      <c r="H260" s="31"/>
      <c r="J260" s="86"/>
      <c r="K260" s="86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  <c r="GA260" s="31"/>
      <c r="GB260" s="31"/>
      <c r="GC260" s="31"/>
      <c r="GD260" s="31"/>
      <c r="GE260" s="31"/>
      <c r="GF260" s="31"/>
      <c r="GG260" s="31"/>
      <c r="GH260" s="31"/>
      <c r="GI260" s="31"/>
      <c r="GJ260" s="31"/>
      <c r="GK260" s="31"/>
      <c r="GL260" s="31"/>
      <c r="GM260" s="31"/>
      <c r="GN260" s="31"/>
      <c r="GO260" s="31"/>
      <c r="GP260" s="31"/>
      <c r="GQ260" s="31"/>
      <c r="GR260" s="31"/>
      <c r="GS260" s="31"/>
      <c r="GT260" s="31"/>
      <c r="GU260" s="31"/>
      <c r="GV260" s="31"/>
      <c r="GW260" s="31"/>
      <c r="GX260" s="31"/>
      <c r="GY260" s="31"/>
      <c r="GZ260" s="31"/>
      <c r="HA260" s="31"/>
      <c r="HB260" s="31"/>
      <c r="HC260" s="31"/>
      <c r="HD260" s="31"/>
      <c r="HE260" s="31"/>
      <c r="HF260" s="31"/>
    </row>
    <row r="261" spans="3:214" x14ac:dyDescent="0.25">
      <c r="C261" s="31"/>
      <c r="D261" s="31"/>
      <c r="H261" s="31"/>
      <c r="J261" s="86"/>
      <c r="K261" s="86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/>
      <c r="GN261" s="31"/>
      <c r="GO261" s="31"/>
      <c r="GP261" s="31"/>
      <c r="GQ261" s="31"/>
      <c r="GR261" s="31"/>
      <c r="GS261" s="31"/>
      <c r="GT261" s="31"/>
      <c r="GU261" s="31"/>
      <c r="GV261" s="31"/>
      <c r="GW261" s="31"/>
      <c r="GX261" s="31"/>
      <c r="GY261" s="31"/>
      <c r="GZ261" s="31"/>
      <c r="HA261" s="31"/>
      <c r="HB261" s="31"/>
      <c r="HC261" s="31"/>
      <c r="HD261" s="31"/>
      <c r="HE261" s="31"/>
      <c r="HF261" s="31"/>
    </row>
    <row r="262" spans="3:214" x14ac:dyDescent="0.25">
      <c r="C262" s="31"/>
      <c r="D262" s="31"/>
      <c r="H262" s="31"/>
      <c r="J262" s="86"/>
      <c r="K262" s="86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  <c r="EH262" s="31"/>
      <c r="EI262" s="31"/>
      <c r="EJ262" s="31"/>
      <c r="EK262" s="31"/>
      <c r="EL262" s="31"/>
      <c r="EM262" s="31"/>
      <c r="EN262" s="31"/>
      <c r="EO262" s="31"/>
      <c r="EP262" s="31"/>
      <c r="EQ262" s="31"/>
      <c r="ER262" s="31"/>
      <c r="ES262" s="31"/>
      <c r="ET262" s="31"/>
      <c r="EU262" s="31"/>
      <c r="EV262" s="31"/>
      <c r="EW262" s="31"/>
      <c r="EX262" s="31"/>
      <c r="EY262" s="31"/>
      <c r="EZ262" s="31"/>
      <c r="FA262" s="31"/>
      <c r="FB262" s="31"/>
      <c r="FC262" s="31"/>
      <c r="FD262" s="31"/>
      <c r="FE262" s="31"/>
      <c r="FF262" s="31"/>
      <c r="FG262" s="31"/>
      <c r="FH262" s="31"/>
      <c r="FI262" s="31"/>
      <c r="FJ262" s="31"/>
      <c r="FK262" s="31"/>
      <c r="FL262" s="31"/>
      <c r="FM262" s="31"/>
      <c r="FN262" s="31"/>
      <c r="FO262" s="31"/>
      <c r="FP262" s="31"/>
      <c r="FQ262" s="31"/>
      <c r="FR262" s="31"/>
      <c r="FS262" s="31"/>
      <c r="FT262" s="31"/>
      <c r="FU262" s="31"/>
      <c r="FV262" s="31"/>
      <c r="FW262" s="31"/>
      <c r="FX262" s="31"/>
      <c r="FY262" s="31"/>
      <c r="FZ262" s="31"/>
      <c r="GA262" s="31"/>
      <c r="GB262" s="31"/>
      <c r="GC262" s="31"/>
      <c r="GD262" s="31"/>
      <c r="GE262" s="31"/>
      <c r="GF262" s="31"/>
      <c r="GG262" s="31"/>
      <c r="GH262" s="31"/>
      <c r="GI262" s="31"/>
      <c r="GJ262" s="31"/>
      <c r="GK262" s="31"/>
      <c r="GL262" s="31"/>
      <c r="GM262" s="31"/>
      <c r="GN262" s="31"/>
      <c r="GO262" s="31"/>
      <c r="GP262" s="31"/>
      <c r="GQ262" s="31"/>
      <c r="GR262" s="31"/>
      <c r="GS262" s="31"/>
      <c r="GT262" s="31"/>
      <c r="GU262" s="31"/>
      <c r="GV262" s="31"/>
      <c r="GW262" s="31"/>
      <c r="GX262" s="31"/>
      <c r="GY262" s="31"/>
      <c r="GZ262" s="31"/>
      <c r="HA262" s="31"/>
      <c r="HB262" s="31"/>
      <c r="HC262" s="31"/>
      <c r="HD262" s="31"/>
      <c r="HE262" s="31"/>
      <c r="HF262" s="31"/>
    </row>
    <row r="263" spans="3:214" x14ac:dyDescent="0.25">
      <c r="C263" s="31"/>
      <c r="D263" s="31"/>
      <c r="H263" s="31"/>
      <c r="J263" s="86"/>
      <c r="K263" s="86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  <c r="GA263" s="31"/>
      <c r="GB263" s="31"/>
      <c r="GC263" s="31"/>
      <c r="GD263" s="31"/>
      <c r="GE263" s="31"/>
      <c r="GF263" s="31"/>
      <c r="GG263" s="31"/>
      <c r="GH263" s="31"/>
      <c r="GI263" s="31"/>
      <c r="GJ263" s="31"/>
      <c r="GK263" s="31"/>
      <c r="GL263" s="31"/>
      <c r="GM263" s="31"/>
      <c r="GN263" s="31"/>
      <c r="GO263" s="31"/>
      <c r="GP263" s="31"/>
      <c r="GQ263" s="31"/>
      <c r="GR263" s="31"/>
      <c r="GS263" s="31"/>
      <c r="GT263" s="31"/>
      <c r="GU263" s="31"/>
      <c r="GV263" s="31"/>
      <c r="GW263" s="31"/>
      <c r="GX263" s="31"/>
      <c r="GY263" s="31"/>
      <c r="GZ263" s="31"/>
      <c r="HA263" s="31"/>
      <c r="HB263" s="31"/>
      <c r="HC263" s="31"/>
      <c r="HD263" s="31"/>
      <c r="HE263" s="31"/>
      <c r="HF263" s="31"/>
    </row>
    <row r="264" spans="3:214" x14ac:dyDescent="0.25">
      <c r="C264" s="31"/>
      <c r="D264" s="31"/>
      <c r="H264" s="31"/>
      <c r="J264" s="86"/>
      <c r="K264" s="86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  <c r="GV264" s="31"/>
      <c r="GW264" s="31"/>
      <c r="GX264" s="31"/>
      <c r="GY264" s="31"/>
      <c r="GZ264" s="31"/>
      <c r="HA264" s="31"/>
      <c r="HB264" s="31"/>
      <c r="HC264" s="31"/>
      <c r="HD264" s="31"/>
      <c r="HE264" s="31"/>
      <c r="HF264" s="31"/>
    </row>
    <row r="265" spans="3:214" x14ac:dyDescent="0.25">
      <c r="C265" s="31"/>
      <c r="D265" s="31"/>
      <c r="H265" s="31"/>
      <c r="J265" s="86"/>
      <c r="K265" s="86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/>
      <c r="GB265" s="31"/>
      <c r="GC265" s="31"/>
      <c r="GD265" s="31"/>
      <c r="GE265" s="31"/>
      <c r="GF265" s="31"/>
      <c r="GG265" s="31"/>
      <c r="GH265" s="31"/>
      <c r="GI265" s="31"/>
      <c r="GJ265" s="31"/>
      <c r="GK265" s="31"/>
      <c r="GL265" s="31"/>
      <c r="GM265" s="31"/>
      <c r="GN265" s="31"/>
      <c r="GO265" s="31"/>
      <c r="GP265" s="31"/>
      <c r="GQ265" s="31"/>
      <c r="GR265" s="31"/>
      <c r="GS265" s="31"/>
      <c r="GT265" s="31"/>
      <c r="GU265" s="31"/>
      <c r="GV265" s="31"/>
      <c r="GW265" s="31"/>
      <c r="GX265" s="31"/>
      <c r="GY265" s="31"/>
      <c r="GZ265" s="31"/>
      <c r="HA265" s="31"/>
      <c r="HB265" s="31"/>
      <c r="HC265" s="31"/>
      <c r="HD265" s="31"/>
      <c r="HE265" s="31"/>
      <c r="HF265" s="31"/>
    </row>
    <row r="266" spans="3:214" x14ac:dyDescent="0.25">
      <c r="C266" s="31"/>
      <c r="D266" s="31"/>
      <c r="H266" s="31"/>
      <c r="J266" s="86"/>
      <c r="K266" s="86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  <c r="GT266" s="31"/>
      <c r="GU266" s="31"/>
      <c r="GV266" s="31"/>
      <c r="GW266" s="31"/>
      <c r="GX266" s="31"/>
      <c r="GY266" s="31"/>
      <c r="GZ266" s="31"/>
      <c r="HA266" s="31"/>
      <c r="HB266" s="31"/>
      <c r="HC266" s="31"/>
      <c r="HD266" s="31"/>
      <c r="HE266" s="31"/>
      <c r="HF266" s="31"/>
    </row>
    <row r="267" spans="3:214" x14ac:dyDescent="0.25">
      <c r="C267" s="31"/>
      <c r="D267" s="31"/>
      <c r="H267" s="31"/>
      <c r="J267" s="86"/>
      <c r="K267" s="86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  <c r="HB267" s="31"/>
      <c r="HC267" s="31"/>
      <c r="HD267" s="31"/>
      <c r="HE267" s="31"/>
      <c r="HF267" s="31"/>
    </row>
    <row r="268" spans="3:214" x14ac:dyDescent="0.25">
      <c r="C268" s="31"/>
      <c r="D268" s="31"/>
      <c r="H268" s="31"/>
      <c r="J268" s="86"/>
      <c r="K268" s="86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1"/>
      <c r="ES268" s="31"/>
      <c r="ET268" s="31"/>
      <c r="EU268" s="31"/>
      <c r="EV268" s="31"/>
      <c r="EW268" s="31"/>
      <c r="EX268" s="31"/>
      <c r="EY268" s="31"/>
      <c r="EZ268" s="31"/>
      <c r="FA268" s="31"/>
      <c r="FB268" s="31"/>
      <c r="FC268" s="31"/>
      <c r="FD268" s="31"/>
      <c r="FE268" s="31"/>
      <c r="FF268" s="31"/>
      <c r="FG268" s="31"/>
      <c r="FH268" s="31"/>
      <c r="FI268" s="31"/>
      <c r="FJ268" s="31"/>
      <c r="FK268" s="31"/>
      <c r="FL268" s="31"/>
      <c r="FM268" s="31"/>
      <c r="FN268" s="31"/>
      <c r="FO268" s="31"/>
      <c r="FP268" s="31"/>
      <c r="FQ268" s="31"/>
      <c r="FR268" s="31"/>
      <c r="FS268" s="31"/>
      <c r="FT268" s="31"/>
      <c r="FU268" s="31"/>
      <c r="FV268" s="31"/>
      <c r="FW268" s="31"/>
      <c r="FX268" s="31"/>
      <c r="FY268" s="31"/>
      <c r="FZ268" s="31"/>
      <c r="GA268" s="31"/>
      <c r="GB268" s="31"/>
      <c r="GC268" s="31"/>
      <c r="GD268" s="31"/>
      <c r="GE268" s="31"/>
      <c r="GF268" s="31"/>
      <c r="GG268" s="31"/>
      <c r="GH268" s="31"/>
      <c r="GI268" s="31"/>
      <c r="GJ268" s="31"/>
      <c r="GK268" s="31"/>
      <c r="GL268" s="31"/>
      <c r="GM268" s="31"/>
      <c r="GN268" s="31"/>
      <c r="GO268" s="31"/>
      <c r="GP268" s="31"/>
      <c r="GQ268" s="31"/>
      <c r="GR268" s="31"/>
      <c r="GS268" s="31"/>
      <c r="GT268" s="31"/>
      <c r="GU268" s="31"/>
      <c r="GV268" s="31"/>
      <c r="GW268" s="31"/>
      <c r="GX268" s="31"/>
      <c r="GY268" s="31"/>
      <c r="GZ268" s="31"/>
      <c r="HA268" s="31"/>
      <c r="HB268" s="31"/>
      <c r="HC268" s="31"/>
      <c r="HD268" s="31"/>
      <c r="HE268" s="31"/>
      <c r="HF268" s="31"/>
    </row>
    <row r="269" spans="3:214" x14ac:dyDescent="0.25">
      <c r="C269" s="31"/>
      <c r="D269" s="31"/>
      <c r="H269" s="31"/>
      <c r="J269" s="86"/>
      <c r="K269" s="86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  <c r="GV269" s="31"/>
      <c r="GW269" s="31"/>
      <c r="GX269" s="31"/>
      <c r="GY269" s="31"/>
      <c r="GZ269" s="31"/>
      <c r="HA269" s="31"/>
      <c r="HB269" s="31"/>
      <c r="HC269" s="31"/>
      <c r="HD269" s="31"/>
      <c r="HE269" s="31"/>
      <c r="HF269" s="31"/>
    </row>
    <row r="270" spans="3:214" x14ac:dyDescent="0.25">
      <c r="C270" s="31"/>
      <c r="D270" s="31"/>
      <c r="H270" s="31"/>
      <c r="J270" s="86"/>
      <c r="K270" s="86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  <c r="HB270" s="31"/>
      <c r="HC270" s="31"/>
      <c r="HD270" s="31"/>
      <c r="HE270" s="31"/>
      <c r="HF270" s="31"/>
    </row>
    <row r="271" spans="3:214" x14ac:dyDescent="0.25">
      <c r="C271" s="31"/>
      <c r="D271" s="31"/>
      <c r="H271" s="31"/>
      <c r="J271" s="86"/>
      <c r="K271" s="86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  <c r="HB271" s="31"/>
      <c r="HC271" s="31"/>
      <c r="HD271" s="31"/>
      <c r="HE271" s="31"/>
      <c r="HF271" s="31"/>
    </row>
    <row r="272" spans="3:214" x14ac:dyDescent="0.25">
      <c r="C272" s="31"/>
      <c r="D272" s="31"/>
      <c r="H272" s="31"/>
      <c r="J272" s="86"/>
      <c r="K272" s="86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/>
      <c r="HC272" s="31"/>
      <c r="HD272" s="31"/>
      <c r="HE272" s="31"/>
      <c r="HF272" s="31"/>
    </row>
    <row r="273" spans="3:214" x14ac:dyDescent="0.25">
      <c r="C273" s="31"/>
      <c r="D273" s="31"/>
      <c r="H273" s="31"/>
      <c r="J273" s="86"/>
      <c r="K273" s="86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  <c r="HB273" s="31"/>
      <c r="HC273" s="31"/>
      <c r="HD273" s="31"/>
      <c r="HE273" s="31"/>
      <c r="HF273" s="31"/>
    </row>
    <row r="274" spans="3:214" x14ac:dyDescent="0.25">
      <c r="C274" s="31"/>
      <c r="D274" s="31"/>
      <c r="H274" s="31"/>
      <c r="J274" s="86"/>
      <c r="K274" s="86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/>
      <c r="GX274" s="31"/>
      <c r="GY274" s="31"/>
      <c r="GZ274" s="31"/>
      <c r="HA274" s="31"/>
      <c r="HB274" s="31"/>
      <c r="HC274" s="31"/>
      <c r="HD274" s="31"/>
      <c r="HE274" s="31"/>
      <c r="HF274" s="31"/>
    </row>
    <row r="275" spans="3:214" x14ac:dyDescent="0.25">
      <c r="C275" s="31"/>
      <c r="D275" s="31"/>
      <c r="H275" s="31"/>
      <c r="J275" s="86"/>
      <c r="K275" s="86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 s="31"/>
      <c r="ED275" s="31"/>
      <c r="EE275" s="31"/>
      <c r="EF275" s="31"/>
      <c r="EG275" s="31"/>
      <c r="EH275" s="31"/>
      <c r="EI275" s="31"/>
      <c r="EJ275" s="31"/>
      <c r="EK275" s="31"/>
      <c r="EL275" s="31"/>
      <c r="EM275" s="31"/>
      <c r="EN275" s="31"/>
      <c r="EO275" s="31"/>
      <c r="EP275" s="31"/>
      <c r="EQ275" s="31"/>
      <c r="ER275" s="31"/>
      <c r="ES275" s="31"/>
      <c r="ET275" s="31"/>
      <c r="EU275" s="31"/>
      <c r="EV275" s="31"/>
      <c r="EW275" s="31"/>
      <c r="EX275" s="31"/>
      <c r="EY275" s="31"/>
      <c r="EZ275" s="31"/>
      <c r="FA275" s="31"/>
      <c r="FB275" s="31"/>
      <c r="FC275" s="31"/>
      <c r="FD275" s="31"/>
      <c r="FE275" s="31"/>
      <c r="FF275" s="31"/>
      <c r="FG275" s="31"/>
      <c r="FH275" s="31"/>
      <c r="FI275" s="31"/>
      <c r="FJ275" s="31"/>
      <c r="FK275" s="31"/>
      <c r="FL275" s="31"/>
      <c r="FM275" s="31"/>
      <c r="FN275" s="31"/>
      <c r="FO275" s="31"/>
      <c r="FP275" s="31"/>
      <c r="FQ275" s="31"/>
      <c r="FR275" s="31"/>
      <c r="FS275" s="31"/>
      <c r="FT275" s="31"/>
      <c r="FU275" s="31"/>
      <c r="FV275" s="31"/>
      <c r="FW275" s="31"/>
      <c r="FX275" s="31"/>
      <c r="FY275" s="31"/>
      <c r="FZ275" s="31"/>
      <c r="GA275" s="31"/>
      <c r="GB275" s="31"/>
      <c r="GC275" s="31"/>
      <c r="GD275" s="31"/>
      <c r="GE275" s="31"/>
      <c r="GF275" s="31"/>
      <c r="GG275" s="31"/>
      <c r="GH275" s="31"/>
      <c r="GI275" s="31"/>
      <c r="GJ275" s="31"/>
      <c r="GK275" s="31"/>
      <c r="GL275" s="31"/>
      <c r="GM275" s="31"/>
      <c r="GN275" s="31"/>
      <c r="GO275" s="31"/>
      <c r="GP275" s="31"/>
      <c r="GQ275" s="31"/>
      <c r="GR275" s="31"/>
      <c r="GS275" s="31"/>
      <c r="GT275" s="31"/>
      <c r="GU275" s="31"/>
      <c r="GV275" s="31"/>
      <c r="GW275" s="31"/>
      <c r="GX275" s="31"/>
      <c r="GY275" s="31"/>
      <c r="GZ275" s="31"/>
      <c r="HA275" s="31"/>
      <c r="HB275" s="31"/>
      <c r="HC275" s="31"/>
      <c r="HD275" s="31"/>
      <c r="HE275" s="31"/>
      <c r="HF275" s="31"/>
    </row>
    <row r="276" spans="3:214" x14ac:dyDescent="0.25">
      <c r="C276" s="31"/>
      <c r="D276" s="31"/>
      <c r="H276" s="31"/>
      <c r="J276" s="86"/>
      <c r="K276" s="86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1"/>
      <c r="ES276" s="31"/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1"/>
      <c r="FF276" s="31"/>
      <c r="FG276" s="31"/>
      <c r="FH276" s="31"/>
      <c r="FI276" s="31"/>
      <c r="FJ276" s="31"/>
      <c r="FK276" s="31"/>
      <c r="FL276" s="31"/>
      <c r="FM276" s="31"/>
      <c r="FN276" s="31"/>
      <c r="FO276" s="31"/>
      <c r="FP276" s="31"/>
      <c r="FQ276" s="31"/>
      <c r="FR276" s="31"/>
      <c r="FS276" s="31"/>
      <c r="FT276" s="31"/>
      <c r="FU276" s="31"/>
      <c r="FV276" s="31"/>
      <c r="FW276" s="31"/>
      <c r="FX276" s="31"/>
      <c r="FY276" s="31"/>
      <c r="FZ276" s="31"/>
      <c r="GA276" s="31"/>
      <c r="GB276" s="31"/>
      <c r="GC276" s="31"/>
      <c r="GD276" s="31"/>
      <c r="GE276" s="31"/>
      <c r="GF276" s="31"/>
      <c r="GG276" s="31"/>
      <c r="GH276" s="31"/>
      <c r="GI276" s="31"/>
      <c r="GJ276" s="31"/>
      <c r="GK276" s="31"/>
      <c r="GL276" s="31"/>
      <c r="GM276" s="31"/>
      <c r="GN276" s="31"/>
      <c r="GO276" s="31"/>
      <c r="GP276" s="31"/>
      <c r="GQ276" s="31"/>
      <c r="GR276" s="31"/>
      <c r="GS276" s="31"/>
      <c r="GT276" s="31"/>
      <c r="GU276" s="31"/>
      <c r="GV276" s="31"/>
      <c r="GW276" s="31"/>
      <c r="GX276" s="31"/>
      <c r="GY276" s="31"/>
      <c r="GZ276" s="31"/>
      <c r="HA276" s="31"/>
      <c r="HB276" s="31"/>
      <c r="HC276" s="31"/>
      <c r="HD276" s="31"/>
      <c r="HE276" s="31"/>
      <c r="HF276" s="31"/>
    </row>
    <row r="277" spans="3:214" x14ac:dyDescent="0.25">
      <c r="C277" s="31"/>
      <c r="D277" s="31"/>
      <c r="H277" s="31"/>
      <c r="J277" s="86"/>
      <c r="K277" s="86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1"/>
      <c r="ES277" s="31"/>
      <c r="ET277" s="31"/>
      <c r="EU277" s="31"/>
      <c r="EV277" s="31"/>
      <c r="EW277" s="31"/>
      <c r="EX277" s="31"/>
      <c r="EY277" s="31"/>
      <c r="EZ277" s="31"/>
      <c r="FA277" s="31"/>
      <c r="FB277" s="31"/>
      <c r="FC277" s="31"/>
      <c r="FD277" s="31"/>
      <c r="FE277" s="31"/>
      <c r="FF277" s="31"/>
      <c r="FG277" s="31"/>
      <c r="FH277" s="31"/>
      <c r="FI277" s="31"/>
      <c r="FJ277" s="31"/>
      <c r="FK277" s="31"/>
      <c r="FL277" s="31"/>
      <c r="FM277" s="31"/>
      <c r="FN277" s="31"/>
      <c r="FO277" s="31"/>
      <c r="FP277" s="31"/>
      <c r="FQ277" s="31"/>
      <c r="FR277" s="31"/>
      <c r="FS277" s="31"/>
      <c r="FT277" s="31"/>
      <c r="FU277" s="31"/>
      <c r="FV277" s="31"/>
      <c r="FW277" s="31"/>
      <c r="FX277" s="31"/>
      <c r="FY277" s="31"/>
      <c r="FZ277" s="31"/>
      <c r="GA277" s="31"/>
      <c r="GB277" s="31"/>
      <c r="GC277" s="31"/>
      <c r="GD277" s="31"/>
      <c r="GE277" s="31"/>
      <c r="GF277" s="31"/>
      <c r="GG277" s="31"/>
      <c r="GH277" s="31"/>
      <c r="GI277" s="31"/>
      <c r="GJ277" s="31"/>
      <c r="GK277" s="31"/>
      <c r="GL277" s="31"/>
      <c r="GM277" s="31"/>
      <c r="GN277" s="31"/>
      <c r="GO277" s="31"/>
      <c r="GP277" s="31"/>
      <c r="GQ277" s="31"/>
      <c r="GR277" s="31"/>
      <c r="GS277" s="31"/>
      <c r="GT277" s="31"/>
      <c r="GU277" s="31"/>
      <c r="GV277" s="31"/>
      <c r="GW277" s="31"/>
      <c r="GX277" s="31"/>
      <c r="GY277" s="31"/>
      <c r="GZ277" s="31"/>
      <c r="HA277" s="31"/>
      <c r="HB277" s="31"/>
      <c r="HC277" s="31"/>
      <c r="HD277" s="31"/>
      <c r="HE277" s="31"/>
      <c r="HF277" s="31"/>
    </row>
    <row r="278" spans="3:214" x14ac:dyDescent="0.25">
      <c r="C278" s="31"/>
      <c r="D278" s="31"/>
      <c r="H278" s="31"/>
      <c r="J278" s="86"/>
      <c r="K278" s="86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1"/>
      <c r="GG278" s="31"/>
      <c r="GH278" s="31"/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  <c r="GU278" s="31"/>
      <c r="GV278" s="31"/>
      <c r="GW278" s="31"/>
      <c r="GX278" s="31"/>
      <c r="GY278" s="31"/>
      <c r="GZ278" s="31"/>
      <c r="HA278" s="31"/>
      <c r="HB278" s="31"/>
      <c r="HC278" s="31"/>
      <c r="HD278" s="31"/>
      <c r="HE278" s="31"/>
      <c r="HF278" s="31"/>
    </row>
    <row r="279" spans="3:214" x14ac:dyDescent="0.25">
      <c r="C279" s="31"/>
      <c r="D279" s="31"/>
      <c r="H279" s="31"/>
      <c r="J279" s="86"/>
      <c r="K279" s="86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1"/>
      <c r="ES279" s="31"/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1"/>
      <c r="FF279" s="31"/>
      <c r="FG279" s="31"/>
      <c r="FH279" s="31"/>
      <c r="FI279" s="31"/>
      <c r="FJ279" s="31"/>
      <c r="FK279" s="31"/>
      <c r="FL279" s="31"/>
      <c r="FM279" s="31"/>
      <c r="FN279" s="31"/>
      <c r="FO279" s="31"/>
      <c r="FP279" s="31"/>
      <c r="FQ279" s="31"/>
      <c r="FR279" s="31"/>
      <c r="FS279" s="31"/>
      <c r="FT279" s="31"/>
      <c r="FU279" s="31"/>
      <c r="FV279" s="31"/>
      <c r="FW279" s="31"/>
      <c r="FX279" s="31"/>
      <c r="FY279" s="31"/>
      <c r="FZ279" s="31"/>
      <c r="GA279" s="31"/>
      <c r="GB279" s="31"/>
      <c r="GC279" s="31"/>
      <c r="GD279" s="31"/>
      <c r="GE279" s="31"/>
      <c r="GF279" s="31"/>
      <c r="GG279" s="31"/>
      <c r="GH279" s="31"/>
      <c r="GI279" s="31"/>
      <c r="GJ279" s="31"/>
      <c r="GK279" s="31"/>
      <c r="GL279" s="31"/>
      <c r="GM279" s="31"/>
      <c r="GN279" s="31"/>
      <c r="GO279" s="31"/>
      <c r="GP279" s="31"/>
      <c r="GQ279" s="31"/>
      <c r="GR279" s="31"/>
      <c r="GS279" s="31"/>
      <c r="GT279" s="31"/>
      <c r="GU279" s="31"/>
      <c r="GV279" s="31"/>
      <c r="GW279" s="31"/>
      <c r="GX279" s="31"/>
      <c r="GY279" s="31"/>
      <c r="GZ279" s="31"/>
      <c r="HA279" s="31"/>
      <c r="HB279" s="31"/>
      <c r="HC279" s="31"/>
      <c r="HD279" s="31"/>
      <c r="HE279" s="31"/>
      <c r="HF279" s="31"/>
    </row>
    <row r="280" spans="3:214" x14ac:dyDescent="0.25">
      <c r="C280" s="31"/>
      <c r="D280" s="31"/>
      <c r="H280" s="31"/>
      <c r="J280" s="86"/>
      <c r="K280" s="86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1"/>
      <c r="ES280" s="31"/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1"/>
      <c r="FF280" s="31"/>
      <c r="FG280" s="31"/>
      <c r="FH280" s="31"/>
      <c r="FI280" s="31"/>
      <c r="FJ280" s="31"/>
      <c r="FK280" s="31"/>
      <c r="FL280" s="31"/>
      <c r="FM280" s="31"/>
      <c r="FN280" s="31"/>
      <c r="FO280" s="31"/>
      <c r="FP280" s="31"/>
      <c r="FQ280" s="31"/>
      <c r="FR280" s="31"/>
      <c r="FS280" s="31"/>
      <c r="FT280" s="31"/>
      <c r="FU280" s="31"/>
      <c r="FV280" s="31"/>
      <c r="FW280" s="31"/>
      <c r="FX280" s="31"/>
      <c r="FY280" s="31"/>
      <c r="FZ280" s="31"/>
      <c r="GA280" s="31"/>
      <c r="GB280" s="31"/>
      <c r="GC280" s="31"/>
      <c r="GD280" s="31"/>
      <c r="GE280" s="31"/>
      <c r="GF280" s="31"/>
      <c r="GG280" s="31"/>
      <c r="GH280" s="31"/>
      <c r="GI280" s="31"/>
      <c r="GJ280" s="31"/>
      <c r="GK280" s="31"/>
      <c r="GL280" s="31"/>
      <c r="GM280" s="31"/>
      <c r="GN280" s="31"/>
      <c r="GO280" s="31"/>
      <c r="GP280" s="31"/>
      <c r="GQ280" s="31"/>
      <c r="GR280" s="31"/>
      <c r="GS280" s="31"/>
      <c r="GT280" s="31"/>
      <c r="GU280" s="31"/>
      <c r="GV280" s="31"/>
      <c r="GW280" s="31"/>
      <c r="GX280" s="31"/>
      <c r="GY280" s="31"/>
      <c r="GZ280" s="31"/>
      <c r="HA280" s="31"/>
      <c r="HB280" s="31"/>
      <c r="HC280" s="31"/>
      <c r="HD280" s="31"/>
      <c r="HE280" s="31"/>
      <c r="HF280" s="31"/>
    </row>
    <row r="281" spans="3:214" x14ac:dyDescent="0.25">
      <c r="C281" s="31"/>
      <c r="D281" s="31"/>
      <c r="H281" s="31"/>
      <c r="J281" s="86"/>
      <c r="K281" s="86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1"/>
      <c r="EG281" s="31"/>
      <c r="EH281" s="31"/>
      <c r="EI281" s="31"/>
      <c r="EJ281" s="31"/>
      <c r="EK281" s="31"/>
      <c r="EL281" s="31"/>
      <c r="EM281" s="31"/>
      <c r="EN281" s="31"/>
      <c r="EO281" s="31"/>
      <c r="EP281" s="31"/>
      <c r="EQ281" s="31"/>
      <c r="ER281" s="31"/>
      <c r="ES281" s="31"/>
      <c r="ET281" s="31"/>
      <c r="EU281" s="31"/>
      <c r="EV281" s="31"/>
      <c r="EW281" s="31"/>
      <c r="EX281" s="31"/>
      <c r="EY281" s="31"/>
      <c r="EZ281" s="31"/>
      <c r="FA281" s="31"/>
      <c r="FB281" s="31"/>
      <c r="FC281" s="31"/>
      <c r="FD281" s="31"/>
      <c r="FE281" s="31"/>
      <c r="FF281" s="31"/>
      <c r="FG281" s="31"/>
      <c r="FH281" s="31"/>
      <c r="FI281" s="31"/>
      <c r="FJ281" s="31"/>
      <c r="FK281" s="31"/>
      <c r="FL281" s="31"/>
      <c r="FM281" s="31"/>
      <c r="FN281" s="31"/>
      <c r="FO281" s="31"/>
      <c r="FP281" s="31"/>
      <c r="FQ281" s="31"/>
      <c r="FR281" s="31"/>
      <c r="FS281" s="31"/>
      <c r="FT281" s="31"/>
      <c r="FU281" s="31"/>
      <c r="FV281" s="31"/>
      <c r="FW281" s="31"/>
      <c r="FX281" s="31"/>
      <c r="FY281" s="31"/>
      <c r="FZ281" s="31"/>
      <c r="GA281" s="31"/>
      <c r="GB281" s="31"/>
      <c r="GC281" s="31"/>
      <c r="GD281" s="31"/>
      <c r="GE281" s="31"/>
      <c r="GF281" s="31"/>
      <c r="GG281" s="31"/>
      <c r="GH281" s="31"/>
      <c r="GI281" s="31"/>
      <c r="GJ281" s="31"/>
      <c r="GK281" s="31"/>
      <c r="GL281" s="31"/>
      <c r="GM281" s="31"/>
      <c r="GN281" s="31"/>
      <c r="GO281" s="31"/>
      <c r="GP281" s="31"/>
      <c r="GQ281" s="31"/>
      <c r="GR281" s="31"/>
      <c r="GS281" s="31"/>
      <c r="GT281" s="31"/>
      <c r="GU281" s="31"/>
      <c r="GV281" s="31"/>
      <c r="GW281" s="31"/>
      <c r="GX281" s="31"/>
      <c r="GY281" s="31"/>
      <c r="GZ281" s="31"/>
      <c r="HA281" s="31"/>
      <c r="HB281" s="31"/>
      <c r="HC281" s="31"/>
      <c r="HD281" s="31"/>
      <c r="HE281" s="31"/>
      <c r="HF281" s="31"/>
    </row>
    <row r="282" spans="3:214" x14ac:dyDescent="0.25">
      <c r="C282" s="31"/>
      <c r="D282" s="31"/>
      <c r="H282" s="31"/>
      <c r="J282" s="86"/>
      <c r="K282" s="86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  <c r="EH282" s="31"/>
      <c r="EI282" s="31"/>
      <c r="EJ282" s="31"/>
      <c r="EK282" s="31"/>
      <c r="EL282" s="31"/>
      <c r="EM282" s="31"/>
      <c r="EN282" s="31"/>
      <c r="EO282" s="31"/>
      <c r="EP282" s="31"/>
      <c r="EQ282" s="31"/>
      <c r="ER282" s="31"/>
      <c r="ES282" s="31"/>
      <c r="ET282" s="31"/>
      <c r="EU282" s="31"/>
      <c r="EV282" s="31"/>
      <c r="EW282" s="31"/>
      <c r="EX282" s="31"/>
      <c r="EY282" s="31"/>
      <c r="EZ282" s="31"/>
      <c r="FA282" s="31"/>
      <c r="FB282" s="31"/>
      <c r="FC282" s="31"/>
      <c r="FD282" s="31"/>
      <c r="FE282" s="31"/>
      <c r="FF282" s="31"/>
      <c r="FG282" s="31"/>
      <c r="FH282" s="31"/>
      <c r="FI282" s="31"/>
      <c r="FJ282" s="31"/>
      <c r="FK282" s="31"/>
      <c r="FL282" s="31"/>
      <c r="FM282" s="31"/>
      <c r="FN282" s="31"/>
      <c r="FO282" s="31"/>
      <c r="FP282" s="31"/>
      <c r="FQ282" s="31"/>
      <c r="FR282" s="31"/>
      <c r="FS282" s="31"/>
      <c r="FT282" s="31"/>
      <c r="FU282" s="31"/>
      <c r="FV282" s="31"/>
      <c r="FW282" s="31"/>
      <c r="FX282" s="31"/>
      <c r="FY282" s="31"/>
      <c r="FZ282" s="31"/>
      <c r="GA282" s="31"/>
      <c r="GB282" s="31"/>
      <c r="GC282" s="31"/>
      <c r="GD282" s="31"/>
      <c r="GE282" s="31"/>
      <c r="GF282" s="31"/>
      <c r="GG282" s="31"/>
      <c r="GH282" s="31"/>
      <c r="GI282" s="31"/>
      <c r="GJ282" s="31"/>
      <c r="GK282" s="31"/>
      <c r="GL282" s="31"/>
      <c r="GM282" s="31"/>
      <c r="GN282" s="31"/>
      <c r="GO282" s="31"/>
      <c r="GP282" s="31"/>
      <c r="GQ282" s="31"/>
      <c r="GR282" s="31"/>
      <c r="GS282" s="31"/>
      <c r="GT282" s="31"/>
      <c r="GU282" s="31"/>
      <c r="GV282" s="31"/>
      <c r="GW282" s="31"/>
      <c r="GX282" s="31"/>
      <c r="GY282" s="31"/>
      <c r="GZ282" s="31"/>
      <c r="HA282" s="31"/>
      <c r="HB282" s="31"/>
      <c r="HC282" s="31"/>
      <c r="HD282" s="31"/>
      <c r="HE282" s="31"/>
      <c r="HF282" s="31"/>
    </row>
    <row r="283" spans="3:214" x14ac:dyDescent="0.25">
      <c r="C283" s="31"/>
      <c r="D283" s="31"/>
      <c r="H283" s="31"/>
      <c r="J283" s="86"/>
      <c r="K283" s="86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  <c r="EH283" s="31"/>
      <c r="EI283" s="31"/>
      <c r="EJ283" s="31"/>
      <c r="EK283" s="31"/>
      <c r="EL283" s="31"/>
      <c r="EM283" s="31"/>
      <c r="EN283" s="31"/>
      <c r="EO283" s="31"/>
      <c r="EP283" s="31"/>
      <c r="EQ283" s="31"/>
      <c r="ER283" s="31"/>
      <c r="ES283" s="31"/>
      <c r="ET283" s="31"/>
      <c r="EU283" s="31"/>
      <c r="EV283" s="31"/>
      <c r="EW283" s="31"/>
      <c r="EX283" s="31"/>
      <c r="EY283" s="31"/>
      <c r="EZ283" s="31"/>
      <c r="FA283" s="31"/>
      <c r="FB283" s="31"/>
      <c r="FC283" s="31"/>
      <c r="FD283" s="31"/>
      <c r="FE283" s="31"/>
      <c r="FF283" s="31"/>
      <c r="FG283" s="31"/>
      <c r="FH283" s="31"/>
      <c r="FI283" s="31"/>
      <c r="FJ283" s="31"/>
      <c r="FK283" s="31"/>
      <c r="FL283" s="31"/>
      <c r="FM283" s="31"/>
      <c r="FN283" s="31"/>
      <c r="FO283" s="31"/>
      <c r="FP283" s="31"/>
      <c r="FQ283" s="31"/>
      <c r="FR283" s="31"/>
      <c r="FS283" s="31"/>
      <c r="FT283" s="31"/>
      <c r="FU283" s="31"/>
      <c r="FV283" s="31"/>
      <c r="FW283" s="31"/>
      <c r="FX283" s="31"/>
      <c r="FY283" s="31"/>
      <c r="FZ283" s="31"/>
      <c r="GA283" s="31"/>
      <c r="GB283" s="31"/>
      <c r="GC283" s="31"/>
      <c r="GD283" s="31"/>
      <c r="GE283" s="31"/>
      <c r="GF283" s="31"/>
      <c r="GG283" s="31"/>
      <c r="GH283" s="31"/>
      <c r="GI283" s="31"/>
      <c r="GJ283" s="31"/>
      <c r="GK283" s="31"/>
      <c r="GL283" s="31"/>
      <c r="GM283" s="31"/>
      <c r="GN283" s="31"/>
      <c r="GO283" s="31"/>
      <c r="GP283" s="31"/>
      <c r="GQ283" s="31"/>
      <c r="GR283" s="31"/>
      <c r="GS283" s="31"/>
      <c r="GT283" s="31"/>
      <c r="GU283" s="31"/>
      <c r="GV283" s="31"/>
      <c r="GW283" s="31"/>
      <c r="GX283" s="31"/>
      <c r="GY283" s="31"/>
      <c r="GZ283" s="31"/>
      <c r="HA283" s="31"/>
      <c r="HB283" s="31"/>
      <c r="HC283" s="31"/>
      <c r="HD283" s="31"/>
      <c r="HE283" s="31"/>
      <c r="HF283" s="31"/>
    </row>
    <row r="284" spans="3:214" x14ac:dyDescent="0.25">
      <c r="C284" s="31"/>
      <c r="D284" s="31"/>
      <c r="H284" s="31"/>
      <c r="J284" s="86"/>
      <c r="K284" s="86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  <c r="EH284" s="31"/>
      <c r="EI284" s="31"/>
      <c r="EJ284" s="31"/>
      <c r="EK284" s="31"/>
      <c r="EL284" s="31"/>
      <c r="EM284" s="31"/>
      <c r="EN284" s="31"/>
      <c r="EO284" s="31"/>
      <c r="EP284" s="31"/>
      <c r="EQ284" s="31"/>
      <c r="ER284" s="31"/>
      <c r="ES284" s="31"/>
      <c r="ET284" s="31"/>
      <c r="EU284" s="31"/>
      <c r="EV284" s="31"/>
      <c r="EW284" s="31"/>
      <c r="EX284" s="31"/>
      <c r="EY284" s="31"/>
      <c r="EZ284" s="31"/>
      <c r="FA284" s="31"/>
      <c r="FB284" s="31"/>
      <c r="FC284" s="31"/>
      <c r="FD284" s="31"/>
      <c r="FE284" s="31"/>
      <c r="FF284" s="31"/>
      <c r="FG284" s="31"/>
      <c r="FH284" s="31"/>
      <c r="FI284" s="31"/>
      <c r="FJ284" s="31"/>
      <c r="FK284" s="31"/>
      <c r="FL284" s="31"/>
      <c r="FM284" s="31"/>
      <c r="FN284" s="31"/>
      <c r="FO284" s="31"/>
      <c r="FP284" s="31"/>
      <c r="FQ284" s="31"/>
      <c r="FR284" s="31"/>
      <c r="FS284" s="31"/>
      <c r="FT284" s="31"/>
      <c r="FU284" s="31"/>
      <c r="FV284" s="31"/>
      <c r="FW284" s="31"/>
      <c r="FX284" s="31"/>
      <c r="FY284" s="31"/>
      <c r="FZ284" s="31"/>
      <c r="GA284" s="31"/>
      <c r="GB284" s="31"/>
      <c r="GC284" s="31"/>
      <c r="GD284" s="31"/>
      <c r="GE284" s="31"/>
      <c r="GF284" s="31"/>
      <c r="GG284" s="31"/>
      <c r="GH284" s="31"/>
      <c r="GI284" s="31"/>
      <c r="GJ284" s="31"/>
      <c r="GK284" s="31"/>
      <c r="GL284" s="31"/>
      <c r="GM284" s="31"/>
      <c r="GN284" s="31"/>
      <c r="GO284" s="31"/>
      <c r="GP284" s="31"/>
      <c r="GQ284" s="31"/>
      <c r="GR284" s="31"/>
      <c r="GS284" s="31"/>
      <c r="GT284" s="31"/>
      <c r="GU284" s="31"/>
      <c r="GV284" s="31"/>
      <c r="GW284" s="31"/>
      <c r="GX284" s="31"/>
      <c r="GY284" s="31"/>
      <c r="GZ284" s="31"/>
      <c r="HA284" s="31"/>
      <c r="HB284" s="31"/>
      <c r="HC284" s="31"/>
      <c r="HD284" s="31"/>
      <c r="HE284" s="31"/>
      <c r="HF284" s="31"/>
    </row>
    <row r="285" spans="3:214" x14ac:dyDescent="0.25">
      <c r="C285" s="31"/>
      <c r="D285" s="31"/>
      <c r="H285" s="31"/>
      <c r="J285" s="86"/>
      <c r="K285" s="86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31"/>
      <c r="DU285" s="31"/>
      <c r="DV285" s="31"/>
      <c r="DW285" s="31"/>
      <c r="DX285" s="31"/>
      <c r="DY285" s="31"/>
      <c r="DZ285" s="31"/>
      <c r="EA285" s="31"/>
      <c r="EB285" s="31"/>
      <c r="EC285" s="31"/>
      <c r="ED285" s="31"/>
      <c r="EE285" s="31"/>
      <c r="EF285" s="31"/>
      <c r="EG285" s="31"/>
      <c r="EH285" s="31"/>
      <c r="EI285" s="31"/>
      <c r="EJ285" s="31"/>
      <c r="EK285" s="31"/>
      <c r="EL285" s="31"/>
      <c r="EM285" s="31"/>
      <c r="EN285" s="31"/>
      <c r="EO285" s="31"/>
      <c r="EP285" s="31"/>
      <c r="EQ285" s="31"/>
      <c r="ER285" s="31"/>
      <c r="ES285" s="31"/>
      <c r="ET285" s="31"/>
      <c r="EU285" s="31"/>
      <c r="EV285" s="31"/>
      <c r="EW285" s="31"/>
      <c r="EX285" s="31"/>
      <c r="EY285" s="31"/>
      <c r="EZ285" s="31"/>
      <c r="FA285" s="31"/>
      <c r="FB285" s="31"/>
      <c r="FC285" s="31"/>
      <c r="FD285" s="31"/>
      <c r="FE285" s="31"/>
      <c r="FF285" s="31"/>
      <c r="FG285" s="31"/>
      <c r="FH285" s="31"/>
      <c r="FI285" s="31"/>
      <c r="FJ285" s="31"/>
      <c r="FK285" s="31"/>
      <c r="FL285" s="31"/>
      <c r="FM285" s="31"/>
      <c r="FN285" s="31"/>
      <c r="FO285" s="31"/>
      <c r="FP285" s="31"/>
      <c r="FQ285" s="31"/>
      <c r="FR285" s="31"/>
      <c r="FS285" s="31"/>
      <c r="FT285" s="31"/>
      <c r="FU285" s="31"/>
      <c r="FV285" s="31"/>
      <c r="FW285" s="31"/>
      <c r="FX285" s="31"/>
      <c r="FY285" s="31"/>
      <c r="FZ285" s="31"/>
      <c r="GA285" s="31"/>
      <c r="GB285" s="31"/>
      <c r="GC285" s="31"/>
      <c r="GD285" s="31"/>
      <c r="GE285" s="31"/>
      <c r="GF285" s="31"/>
      <c r="GG285" s="31"/>
      <c r="GH285" s="31"/>
      <c r="GI285" s="31"/>
      <c r="GJ285" s="31"/>
      <c r="GK285" s="31"/>
      <c r="GL285" s="31"/>
      <c r="GM285" s="31"/>
      <c r="GN285" s="31"/>
      <c r="GO285" s="31"/>
      <c r="GP285" s="31"/>
      <c r="GQ285" s="31"/>
      <c r="GR285" s="31"/>
      <c r="GS285" s="31"/>
      <c r="GT285" s="31"/>
      <c r="GU285" s="31"/>
      <c r="GV285" s="31"/>
      <c r="GW285" s="31"/>
      <c r="GX285" s="31"/>
      <c r="GY285" s="31"/>
      <c r="GZ285" s="31"/>
      <c r="HA285" s="31"/>
      <c r="HB285" s="31"/>
      <c r="HC285" s="31"/>
      <c r="HD285" s="31"/>
      <c r="HE285" s="31"/>
      <c r="HF285" s="31"/>
    </row>
    <row r="286" spans="3:214" x14ac:dyDescent="0.25">
      <c r="C286" s="31"/>
      <c r="D286" s="31"/>
      <c r="H286" s="31"/>
      <c r="J286" s="86"/>
      <c r="K286" s="86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  <c r="EH286" s="31"/>
      <c r="EI286" s="31"/>
      <c r="EJ286" s="31"/>
      <c r="EK286" s="31"/>
      <c r="EL286" s="31"/>
      <c r="EM286" s="31"/>
      <c r="EN286" s="31"/>
      <c r="EO286" s="31"/>
      <c r="EP286" s="31"/>
      <c r="EQ286" s="31"/>
      <c r="ER286" s="31"/>
      <c r="ES286" s="31"/>
      <c r="ET286" s="31"/>
      <c r="EU286" s="31"/>
      <c r="EV286" s="31"/>
      <c r="EW286" s="31"/>
      <c r="EX286" s="31"/>
      <c r="EY286" s="31"/>
      <c r="EZ286" s="31"/>
      <c r="FA286" s="31"/>
      <c r="FB286" s="31"/>
      <c r="FC286" s="31"/>
      <c r="FD286" s="31"/>
      <c r="FE286" s="31"/>
      <c r="FF286" s="31"/>
      <c r="FG286" s="31"/>
      <c r="FH286" s="31"/>
      <c r="FI286" s="31"/>
      <c r="FJ286" s="31"/>
      <c r="FK286" s="31"/>
      <c r="FL286" s="31"/>
      <c r="FM286" s="31"/>
      <c r="FN286" s="31"/>
      <c r="FO286" s="31"/>
      <c r="FP286" s="31"/>
      <c r="FQ286" s="31"/>
      <c r="FR286" s="31"/>
      <c r="FS286" s="31"/>
      <c r="FT286" s="31"/>
      <c r="FU286" s="31"/>
      <c r="FV286" s="31"/>
      <c r="FW286" s="31"/>
      <c r="FX286" s="31"/>
      <c r="FY286" s="31"/>
      <c r="FZ286" s="31"/>
      <c r="GA286" s="31"/>
      <c r="GB286" s="31"/>
      <c r="GC286" s="31"/>
      <c r="GD286" s="31"/>
      <c r="GE286" s="31"/>
      <c r="GF286" s="31"/>
      <c r="GG286" s="31"/>
      <c r="GH286" s="31"/>
      <c r="GI286" s="31"/>
      <c r="GJ286" s="31"/>
      <c r="GK286" s="31"/>
      <c r="GL286" s="31"/>
      <c r="GM286" s="31"/>
      <c r="GN286" s="31"/>
      <c r="GO286" s="31"/>
      <c r="GP286" s="31"/>
      <c r="GQ286" s="31"/>
      <c r="GR286" s="31"/>
      <c r="GS286" s="31"/>
      <c r="GT286" s="31"/>
      <c r="GU286" s="31"/>
      <c r="GV286" s="31"/>
      <c r="GW286" s="31"/>
      <c r="GX286" s="31"/>
      <c r="GY286" s="31"/>
      <c r="GZ286" s="31"/>
      <c r="HA286" s="31"/>
      <c r="HB286" s="31"/>
      <c r="HC286" s="31"/>
      <c r="HD286" s="31"/>
      <c r="HE286" s="31"/>
      <c r="HF286" s="31"/>
    </row>
    <row r="287" spans="3:214" x14ac:dyDescent="0.25">
      <c r="C287" s="31"/>
      <c r="D287" s="31"/>
      <c r="H287" s="31"/>
      <c r="J287" s="86"/>
      <c r="K287" s="86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/>
      <c r="FW287" s="31"/>
      <c r="FX287" s="31"/>
      <c r="FY287" s="31"/>
      <c r="FZ287" s="31"/>
      <c r="GA287" s="31"/>
      <c r="GB287" s="31"/>
      <c r="GC287" s="31"/>
      <c r="GD287" s="31"/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/>
      <c r="HA287" s="31"/>
      <c r="HB287" s="31"/>
      <c r="HC287" s="31"/>
      <c r="HD287" s="31"/>
      <c r="HE287" s="31"/>
      <c r="HF287" s="31"/>
    </row>
    <row r="288" spans="3:214" x14ac:dyDescent="0.25">
      <c r="C288" s="31"/>
      <c r="D288" s="31"/>
      <c r="H288" s="31"/>
      <c r="J288" s="86"/>
      <c r="K288" s="86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/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</row>
    <row r="289" spans="3:214" x14ac:dyDescent="0.25">
      <c r="C289" s="31"/>
      <c r="D289" s="31"/>
      <c r="H289" s="31"/>
      <c r="J289" s="86"/>
      <c r="K289" s="86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  <c r="GV289" s="31"/>
      <c r="GW289" s="31"/>
      <c r="GX289" s="31"/>
      <c r="GY289" s="31"/>
      <c r="GZ289" s="31"/>
      <c r="HA289" s="31"/>
      <c r="HB289" s="31"/>
      <c r="HC289" s="31"/>
      <c r="HD289" s="31"/>
      <c r="HE289" s="31"/>
      <c r="HF289" s="31"/>
    </row>
    <row r="290" spans="3:214" x14ac:dyDescent="0.25">
      <c r="C290" s="31"/>
      <c r="D290" s="31"/>
      <c r="H290" s="31"/>
      <c r="J290" s="86"/>
      <c r="K290" s="86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/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  <c r="GV290" s="31"/>
      <c r="GW290" s="31"/>
      <c r="GX290" s="31"/>
      <c r="GY290" s="31"/>
      <c r="GZ290" s="31"/>
      <c r="HA290" s="31"/>
      <c r="HB290" s="31"/>
      <c r="HC290" s="31"/>
      <c r="HD290" s="31"/>
      <c r="HE290" s="31"/>
      <c r="HF290" s="31"/>
    </row>
    <row r="291" spans="3:214" x14ac:dyDescent="0.25">
      <c r="C291" s="31"/>
      <c r="D291" s="31"/>
      <c r="H291" s="31"/>
      <c r="J291" s="86"/>
      <c r="K291" s="86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1"/>
      <c r="ES291" s="31"/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  <c r="HB291" s="31"/>
      <c r="HC291" s="31"/>
      <c r="HD291" s="31"/>
      <c r="HE291" s="31"/>
      <c r="HF291" s="31"/>
    </row>
    <row r="292" spans="3:214" x14ac:dyDescent="0.25">
      <c r="C292" s="31"/>
      <c r="D292" s="31"/>
      <c r="H292" s="31"/>
      <c r="J292" s="86"/>
      <c r="K292" s="86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/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  <c r="HB292" s="31"/>
      <c r="HC292" s="31"/>
      <c r="HD292" s="31"/>
      <c r="HE292" s="31"/>
      <c r="HF292" s="31"/>
    </row>
    <row r="293" spans="3:214" x14ac:dyDescent="0.25">
      <c r="C293" s="31"/>
      <c r="D293" s="31"/>
      <c r="H293" s="31"/>
      <c r="J293" s="86"/>
      <c r="K293" s="86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1"/>
      <c r="ES293" s="31"/>
      <c r="ET293" s="31"/>
      <c r="EU293" s="31"/>
      <c r="EV293" s="31"/>
      <c r="EW293" s="31"/>
      <c r="EX293" s="31"/>
      <c r="EY293" s="31"/>
      <c r="EZ293" s="31"/>
      <c r="FA293" s="31"/>
      <c r="FB293" s="31"/>
      <c r="FC293" s="31"/>
      <c r="FD293" s="31"/>
      <c r="FE293" s="31"/>
      <c r="FF293" s="31"/>
      <c r="FG293" s="31"/>
      <c r="FH293" s="31"/>
      <c r="FI293" s="31"/>
      <c r="FJ293" s="31"/>
      <c r="FK293" s="31"/>
      <c r="FL293" s="31"/>
      <c r="FM293" s="31"/>
      <c r="FN293" s="31"/>
      <c r="FO293" s="31"/>
      <c r="FP293" s="31"/>
      <c r="FQ293" s="31"/>
      <c r="FR293" s="31"/>
      <c r="FS293" s="31"/>
      <c r="FT293" s="31"/>
      <c r="FU293" s="31"/>
      <c r="FV293" s="31"/>
      <c r="FW293" s="31"/>
      <c r="FX293" s="31"/>
      <c r="FY293" s="31"/>
      <c r="FZ293" s="31"/>
      <c r="GA293" s="31"/>
      <c r="GB293" s="31"/>
      <c r="GC293" s="31"/>
      <c r="GD293" s="31"/>
      <c r="GE293" s="31"/>
      <c r="GF293" s="31"/>
      <c r="GG293" s="31"/>
      <c r="GH293" s="31"/>
      <c r="GI293" s="31"/>
      <c r="GJ293" s="31"/>
      <c r="GK293" s="31"/>
      <c r="GL293" s="31"/>
      <c r="GM293" s="31"/>
      <c r="GN293" s="31"/>
      <c r="GO293" s="31"/>
      <c r="GP293" s="31"/>
      <c r="GQ293" s="31"/>
      <c r="GR293" s="31"/>
      <c r="GS293" s="31"/>
      <c r="GT293" s="31"/>
      <c r="GU293" s="31"/>
      <c r="GV293" s="31"/>
      <c r="GW293" s="31"/>
      <c r="GX293" s="31"/>
      <c r="GY293" s="31"/>
      <c r="GZ293" s="31"/>
      <c r="HA293" s="31"/>
      <c r="HB293" s="31"/>
      <c r="HC293" s="31"/>
      <c r="HD293" s="31"/>
      <c r="HE293" s="31"/>
      <c r="HF293" s="31"/>
    </row>
    <row r="294" spans="3:214" x14ac:dyDescent="0.25">
      <c r="C294" s="31"/>
      <c r="D294" s="31"/>
      <c r="H294" s="31"/>
      <c r="J294" s="86"/>
      <c r="K294" s="86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  <c r="HB294" s="31"/>
      <c r="HC294" s="31"/>
      <c r="HD294" s="31"/>
      <c r="HE294" s="31"/>
      <c r="HF294" s="31"/>
    </row>
    <row r="295" spans="3:214" x14ac:dyDescent="0.25">
      <c r="C295" s="31"/>
      <c r="D295" s="31"/>
      <c r="H295" s="31"/>
      <c r="J295" s="86"/>
      <c r="K295" s="86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  <c r="DA295" s="31"/>
      <c r="DB295" s="31"/>
      <c r="DC295" s="31"/>
      <c r="DD295" s="31"/>
      <c r="DE295" s="31"/>
      <c r="DF295" s="31"/>
      <c r="DG295" s="31"/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1"/>
      <c r="DT295" s="31"/>
      <c r="DU295" s="31"/>
      <c r="DV295" s="31"/>
      <c r="DW295" s="31"/>
      <c r="DX295" s="31"/>
      <c r="DY295" s="31"/>
      <c r="DZ295" s="31"/>
      <c r="EA295" s="31"/>
      <c r="EB295" s="31"/>
      <c r="EC295" s="31"/>
      <c r="ED295" s="31"/>
      <c r="EE295" s="31"/>
      <c r="EF295" s="31"/>
      <c r="EG295" s="31"/>
      <c r="EH295" s="31"/>
      <c r="EI295" s="31"/>
      <c r="EJ295" s="31"/>
      <c r="EK295" s="31"/>
      <c r="EL295" s="31"/>
      <c r="EM295" s="31"/>
      <c r="EN295" s="31"/>
      <c r="EO295" s="31"/>
      <c r="EP295" s="31"/>
      <c r="EQ295" s="31"/>
      <c r="ER295" s="31"/>
      <c r="ES295" s="31"/>
      <c r="ET295" s="31"/>
      <c r="EU295" s="31"/>
      <c r="EV295" s="31"/>
      <c r="EW295" s="31"/>
      <c r="EX295" s="31"/>
      <c r="EY295" s="31"/>
      <c r="EZ295" s="31"/>
      <c r="FA295" s="31"/>
      <c r="FB295" s="31"/>
      <c r="FC295" s="31"/>
      <c r="FD295" s="31"/>
      <c r="FE295" s="31"/>
      <c r="FF295" s="31"/>
      <c r="FG295" s="31"/>
      <c r="FH295" s="31"/>
      <c r="FI295" s="31"/>
      <c r="FJ295" s="31"/>
      <c r="FK295" s="31"/>
      <c r="FL295" s="31"/>
      <c r="FM295" s="31"/>
      <c r="FN295" s="31"/>
      <c r="FO295" s="31"/>
      <c r="FP295" s="31"/>
      <c r="FQ295" s="31"/>
      <c r="FR295" s="31"/>
      <c r="FS295" s="31"/>
      <c r="FT295" s="31"/>
      <c r="FU295" s="31"/>
      <c r="FV295" s="31"/>
      <c r="FW295" s="31"/>
      <c r="FX295" s="31"/>
      <c r="FY295" s="31"/>
      <c r="FZ295" s="31"/>
      <c r="GA295" s="31"/>
      <c r="GB295" s="31"/>
      <c r="GC295" s="31"/>
      <c r="GD295" s="31"/>
      <c r="GE295" s="31"/>
      <c r="GF295" s="31"/>
      <c r="GG295" s="31"/>
      <c r="GH295" s="31"/>
      <c r="GI295" s="31"/>
      <c r="GJ295" s="31"/>
      <c r="GK295" s="31"/>
      <c r="GL295" s="31"/>
      <c r="GM295" s="31"/>
      <c r="GN295" s="31"/>
      <c r="GO295" s="31"/>
      <c r="GP295" s="31"/>
      <c r="GQ295" s="31"/>
      <c r="GR295" s="31"/>
      <c r="GS295" s="31"/>
      <c r="GT295" s="31"/>
      <c r="GU295" s="31"/>
      <c r="GV295" s="31"/>
      <c r="GW295" s="31"/>
      <c r="GX295" s="31"/>
      <c r="GY295" s="31"/>
      <c r="GZ295" s="31"/>
      <c r="HA295" s="31"/>
      <c r="HB295" s="31"/>
      <c r="HC295" s="31"/>
      <c r="HD295" s="31"/>
      <c r="HE295" s="31"/>
      <c r="HF295" s="31"/>
    </row>
    <row r="296" spans="3:214" x14ac:dyDescent="0.25">
      <c r="C296" s="31"/>
      <c r="D296" s="31"/>
      <c r="H296" s="31"/>
      <c r="J296" s="86"/>
      <c r="K296" s="86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1"/>
      <c r="CZ296" s="31"/>
      <c r="DA296" s="31"/>
      <c r="DB296" s="31"/>
      <c r="DC296" s="31"/>
      <c r="DD296" s="31"/>
      <c r="DE296" s="31"/>
      <c r="DF296" s="31"/>
      <c r="DG296" s="31"/>
      <c r="DH296" s="31"/>
      <c r="DI296" s="31"/>
      <c r="DJ296" s="31"/>
      <c r="DK296" s="31"/>
      <c r="DL296" s="31"/>
      <c r="DM296" s="31"/>
      <c r="DN296" s="31"/>
      <c r="DO296" s="31"/>
      <c r="DP296" s="31"/>
      <c r="DQ296" s="31"/>
      <c r="DR296" s="31"/>
      <c r="DS296" s="31"/>
      <c r="DT296" s="31"/>
      <c r="DU296" s="31"/>
      <c r="DV296" s="31"/>
      <c r="DW296" s="31"/>
      <c r="DX296" s="31"/>
      <c r="DY296" s="31"/>
      <c r="DZ296" s="31"/>
      <c r="EA296" s="31"/>
      <c r="EB296" s="31"/>
      <c r="EC296" s="31"/>
      <c r="ED296" s="31"/>
      <c r="EE296" s="31"/>
      <c r="EF296" s="31"/>
      <c r="EG296" s="31"/>
      <c r="EH296" s="31"/>
      <c r="EI296" s="31"/>
      <c r="EJ296" s="31"/>
      <c r="EK296" s="31"/>
      <c r="EL296" s="31"/>
      <c r="EM296" s="31"/>
      <c r="EN296" s="31"/>
      <c r="EO296" s="31"/>
      <c r="EP296" s="31"/>
      <c r="EQ296" s="31"/>
      <c r="ER296" s="31"/>
      <c r="ES296" s="31"/>
      <c r="ET296" s="31"/>
      <c r="EU296" s="31"/>
      <c r="EV296" s="31"/>
      <c r="EW296" s="31"/>
      <c r="EX296" s="31"/>
      <c r="EY296" s="31"/>
      <c r="EZ296" s="31"/>
      <c r="FA296" s="31"/>
      <c r="FB296" s="31"/>
      <c r="FC296" s="31"/>
      <c r="FD296" s="31"/>
      <c r="FE296" s="31"/>
      <c r="FF296" s="31"/>
      <c r="FG296" s="31"/>
      <c r="FH296" s="31"/>
      <c r="FI296" s="31"/>
      <c r="FJ296" s="31"/>
      <c r="FK296" s="31"/>
      <c r="FL296" s="31"/>
      <c r="FM296" s="31"/>
      <c r="FN296" s="31"/>
      <c r="FO296" s="31"/>
      <c r="FP296" s="31"/>
      <c r="FQ296" s="31"/>
      <c r="FR296" s="31"/>
      <c r="FS296" s="31"/>
      <c r="FT296" s="31"/>
      <c r="FU296" s="31"/>
      <c r="FV296" s="31"/>
      <c r="FW296" s="31"/>
      <c r="FX296" s="31"/>
      <c r="FY296" s="31"/>
      <c r="FZ296" s="31"/>
      <c r="GA296" s="31"/>
      <c r="GB296" s="31"/>
      <c r="GC296" s="31"/>
      <c r="GD296" s="31"/>
      <c r="GE296" s="31"/>
      <c r="GF296" s="31"/>
      <c r="GG296" s="31"/>
      <c r="GH296" s="31"/>
      <c r="GI296" s="31"/>
      <c r="GJ296" s="31"/>
      <c r="GK296" s="31"/>
      <c r="GL296" s="31"/>
      <c r="GM296" s="31"/>
      <c r="GN296" s="31"/>
      <c r="GO296" s="31"/>
      <c r="GP296" s="31"/>
      <c r="GQ296" s="31"/>
      <c r="GR296" s="31"/>
      <c r="GS296" s="31"/>
      <c r="GT296" s="31"/>
      <c r="GU296" s="31"/>
      <c r="GV296" s="31"/>
      <c r="GW296" s="31"/>
      <c r="GX296" s="31"/>
      <c r="GY296" s="31"/>
      <c r="GZ296" s="31"/>
      <c r="HA296" s="31"/>
      <c r="HB296" s="31"/>
      <c r="HC296" s="31"/>
      <c r="HD296" s="31"/>
      <c r="HE296" s="31"/>
      <c r="HF296" s="31"/>
    </row>
    <row r="297" spans="3:214" x14ac:dyDescent="0.25">
      <c r="C297" s="31"/>
      <c r="D297" s="31"/>
      <c r="H297" s="31"/>
      <c r="J297" s="86"/>
      <c r="K297" s="86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  <c r="DA297" s="31"/>
      <c r="DB297" s="31"/>
      <c r="DC297" s="31"/>
      <c r="DD297" s="31"/>
      <c r="DE297" s="31"/>
      <c r="DF297" s="31"/>
      <c r="DG297" s="31"/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1"/>
      <c r="DT297" s="31"/>
      <c r="DU297" s="31"/>
      <c r="DV297" s="31"/>
      <c r="DW297" s="31"/>
      <c r="DX297" s="31"/>
      <c r="DY297" s="31"/>
      <c r="DZ297" s="31"/>
      <c r="EA297" s="31"/>
      <c r="EB297" s="31"/>
      <c r="EC297" s="31"/>
      <c r="ED297" s="31"/>
      <c r="EE297" s="31"/>
      <c r="EF297" s="31"/>
      <c r="EG297" s="31"/>
      <c r="EH297" s="31"/>
      <c r="EI297" s="31"/>
      <c r="EJ297" s="31"/>
      <c r="EK297" s="31"/>
      <c r="EL297" s="31"/>
      <c r="EM297" s="31"/>
      <c r="EN297" s="31"/>
      <c r="EO297" s="31"/>
      <c r="EP297" s="31"/>
      <c r="EQ297" s="31"/>
      <c r="ER297" s="31"/>
      <c r="ES297" s="31"/>
      <c r="ET297" s="31"/>
      <c r="EU297" s="31"/>
      <c r="EV297" s="31"/>
      <c r="EW297" s="31"/>
      <c r="EX297" s="31"/>
      <c r="EY297" s="31"/>
      <c r="EZ297" s="31"/>
      <c r="FA297" s="31"/>
      <c r="FB297" s="31"/>
      <c r="FC297" s="31"/>
      <c r="FD297" s="31"/>
      <c r="FE297" s="31"/>
      <c r="FF297" s="31"/>
      <c r="FG297" s="31"/>
      <c r="FH297" s="31"/>
      <c r="FI297" s="31"/>
      <c r="FJ297" s="31"/>
      <c r="FK297" s="31"/>
      <c r="FL297" s="31"/>
      <c r="FM297" s="31"/>
      <c r="FN297" s="31"/>
      <c r="FO297" s="31"/>
      <c r="FP297" s="31"/>
      <c r="FQ297" s="31"/>
      <c r="FR297" s="31"/>
      <c r="FS297" s="31"/>
      <c r="FT297" s="31"/>
      <c r="FU297" s="31"/>
      <c r="FV297" s="31"/>
      <c r="FW297" s="31"/>
      <c r="FX297" s="31"/>
      <c r="FY297" s="31"/>
      <c r="FZ297" s="31"/>
      <c r="GA297" s="31"/>
      <c r="GB297" s="31"/>
      <c r="GC297" s="31"/>
      <c r="GD297" s="31"/>
      <c r="GE297" s="31"/>
      <c r="GF297" s="31"/>
      <c r="GG297" s="31"/>
      <c r="GH297" s="31"/>
      <c r="GI297" s="31"/>
      <c r="GJ297" s="31"/>
      <c r="GK297" s="31"/>
      <c r="GL297" s="31"/>
      <c r="GM297" s="31"/>
      <c r="GN297" s="31"/>
      <c r="GO297" s="31"/>
      <c r="GP297" s="31"/>
      <c r="GQ297" s="31"/>
      <c r="GR297" s="31"/>
      <c r="GS297" s="31"/>
      <c r="GT297" s="31"/>
      <c r="GU297" s="31"/>
      <c r="GV297" s="31"/>
      <c r="GW297" s="31"/>
      <c r="GX297" s="31"/>
      <c r="GY297" s="31"/>
      <c r="GZ297" s="31"/>
      <c r="HA297" s="31"/>
      <c r="HB297" s="31"/>
      <c r="HC297" s="31"/>
      <c r="HD297" s="31"/>
      <c r="HE297" s="31"/>
      <c r="HF297" s="31"/>
    </row>
    <row r="298" spans="3:214" x14ac:dyDescent="0.25">
      <c r="C298" s="31"/>
      <c r="D298" s="31"/>
      <c r="H298" s="31"/>
      <c r="J298" s="86"/>
      <c r="K298" s="86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  <c r="DA298" s="31"/>
      <c r="DB298" s="31"/>
      <c r="DC298" s="31"/>
      <c r="DD298" s="31"/>
      <c r="DE298" s="31"/>
      <c r="DF298" s="31"/>
      <c r="DG298" s="31"/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1"/>
      <c r="DT298" s="31"/>
      <c r="DU298" s="31"/>
      <c r="DV298" s="31"/>
      <c r="DW298" s="31"/>
      <c r="DX298" s="31"/>
      <c r="DY298" s="31"/>
      <c r="DZ298" s="31"/>
      <c r="EA298" s="31"/>
      <c r="EB298" s="31"/>
      <c r="EC298" s="31"/>
      <c r="ED298" s="31"/>
      <c r="EE298" s="31"/>
      <c r="EF298" s="31"/>
      <c r="EG298" s="31"/>
      <c r="EH298" s="31"/>
      <c r="EI298" s="31"/>
      <c r="EJ298" s="31"/>
      <c r="EK298" s="31"/>
      <c r="EL298" s="31"/>
      <c r="EM298" s="31"/>
      <c r="EN298" s="31"/>
      <c r="EO298" s="31"/>
      <c r="EP298" s="31"/>
      <c r="EQ298" s="31"/>
      <c r="ER298" s="31"/>
      <c r="ES298" s="31"/>
      <c r="ET298" s="31"/>
      <c r="EU298" s="31"/>
      <c r="EV298" s="31"/>
      <c r="EW298" s="31"/>
      <c r="EX298" s="31"/>
      <c r="EY298" s="31"/>
      <c r="EZ298" s="31"/>
      <c r="FA298" s="31"/>
      <c r="FB298" s="31"/>
      <c r="FC298" s="31"/>
      <c r="FD298" s="31"/>
      <c r="FE298" s="31"/>
      <c r="FF298" s="31"/>
      <c r="FG298" s="31"/>
      <c r="FH298" s="31"/>
      <c r="FI298" s="31"/>
      <c r="FJ298" s="31"/>
      <c r="FK298" s="31"/>
      <c r="FL298" s="31"/>
      <c r="FM298" s="31"/>
      <c r="FN298" s="31"/>
      <c r="FO298" s="31"/>
      <c r="FP298" s="31"/>
      <c r="FQ298" s="31"/>
      <c r="FR298" s="31"/>
      <c r="FS298" s="31"/>
      <c r="FT298" s="31"/>
      <c r="FU298" s="31"/>
      <c r="FV298" s="31"/>
      <c r="FW298" s="31"/>
      <c r="FX298" s="31"/>
      <c r="FY298" s="31"/>
      <c r="FZ298" s="31"/>
      <c r="GA298" s="31"/>
      <c r="GB298" s="31"/>
      <c r="GC298" s="31"/>
      <c r="GD298" s="31"/>
      <c r="GE298" s="31"/>
      <c r="GF298" s="31"/>
      <c r="GG298" s="31"/>
      <c r="GH298" s="31"/>
      <c r="GI298" s="31"/>
      <c r="GJ298" s="31"/>
      <c r="GK298" s="31"/>
      <c r="GL298" s="31"/>
      <c r="GM298" s="31"/>
      <c r="GN298" s="31"/>
      <c r="GO298" s="31"/>
      <c r="GP298" s="31"/>
      <c r="GQ298" s="31"/>
      <c r="GR298" s="31"/>
      <c r="GS298" s="31"/>
      <c r="GT298" s="31"/>
      <c r="GU298" s="31"/>
      <c r="GV298" s="31"/>
      <c r="GW298" s="31"/>
      <c r="GX298" s="31"/>
      <c r="GY298" s="31"/>
      <c r="GZ298" s="31"/>
      <c r="HA298" s="31"/>
      <c r="HB298" s="31"/>
      <c r="HC298" s="31"/>
      <c r="HD298" s="31"/>
      <c r="HE298" s="31"/>
      <c r="HF298" s="31"/>
    </row>
    <row r="299" spans="3:214" x14ac:dyDescent="0.25">
      <c r="C299" s="31"/>
      <c r="D299" s="31"/>
      <c r="H299" s="31"/>
      <c r="J299" s="86"/>
      <c r="K299" s="86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1"/>
      <c r="CZ299" s="31"/>
      <c r="DA299" s="31"/>
      <c r="DB299" s="31"/>
      <c r="DC299" s="31"/>
      <c r="DD299" s="31"/>
      <c r="DE299" s="31"/>
      <c r="DF299" s="31"/>
      <c r="DG299" s="31"/>
      <c r="DH299" s="31"/>
      <c r="DI299" s="31"/>
      <c r="DJ299" s="31"/>
      <c r="DK299" s="31"/>
      <c r="DL299" s="31"/>
      <c r="DM299" s="31"/>
      <c r="DN299" s="31"/>
      <c r="DO299" s="31"/>
      <c r="DP299" s="31"/>
      <c r="DQ299" s="31"/>
      <c r="DR299" s="31"/>
      <c r="DS299" s="31"/>
      <c r="DT299" s="31"/>
      <c r="DU299" s="31"/>
      <c r="DV299" s="31"/>
      <c r="DW299" s="31"/>
      <c r="DX299" s="31"/>
      <c r="DY299" s="31"/>
      <c r="DZ299" s="31"/>
      <c r="EA299" s="31"/>
      <c r="EB299" s="31"/>
      <c r="EC299" s="31"/>
      <c r="ED299" s="31"/>
      <c r="EE299" s="31"/>
      <c r="EF299" s="31"/>
      <c r="EG299" s="31"/>
      <c r="EH299" s="31"/>
      <c r="EI299" s="31"/>
      <c r="EJ299" s="31"/>
      <c r="EK299" s="31"/>
      <c r="EL299" s="31"/>
      <c r="EM299" s="31"/>
      <c r="EN299" s="31"/>
      <c r="EO299" s="31"/>
      <c r="EP299" s="31"/>
      <c r="EQ299" s="31"/>
      <c r="ER299" s="31"/>
      <c r="ES299" s="31"/>
      <c r="ET299" s="31"/>
      <c r="EU299" s="31"/>
      <c r="EV299" s="31"/>
      <c r="EW299" s="31"/>
      <c r="EX299" s="31"/>
      <c r="EY299" s="31"/>
      <c r="EZ299" s="31"/>
      <c r="FA299" s="31"/>
      <c r="FB299" s="31"/>
      <c r="FC299" s="31"/>
      <c r="FD299" s="31"/>
      <c r="FE299" s="31"/>
      <c r="FF299" s="31"/>
      <c r="FG299" s="31"/>
      <c r="FH299" s="31"/>
      <c r="FI299" s="31"/>
      <c r="FJ299" s="31"/>
      <c r="FK299" s="31"/>
      <c r="FL299" s="31"/>
      <c r="FM299" s="31"/>
      <c r="FN299" s="31"/>
      <c r="FO299" s="31"/>
      <c r="FP299" s="31"/>
      <c r="FQ299" s="31"/>
      <c r="FR299" s="31"/>
      <c r="FS299" s="31"/>
      <c r="FT299" s="31"/>
      <c r="FU299" s="31"/>
      <c r="FV299" s="31"/>
      <c r="FW299" s="31"/>
      <c r="FX299" s="31"/>
      <c r="FY299" s="31"/>
      <c r="FZ299" s="31"/>
      <c r="GA299" s="31"/>
      <c r="GB299" s="31"/>
      <c r="GC299" s="31"/>
      <c r="GD299" s="31"/>
      <c r="GE299" s="31"/>
      <c r="GF299" s="31"/>
      <c r="GG299" s="31"/>
      <c r="GH299" s="31"/>
      <c r="GI299" s="31"/>
      <c r="GJ299" s="31"/>
      <c r="GK299" s="31"/>
      <c r="GL299" s="31"/>
      <c r="GM299" s="31"/>
      <c r="GN299" s="31"/>
      <c r="GO299" s="31"/>
      <c r="GP299" s="31"/>
      <c r="GQ299" s="31"/>
      <c r="GR299" s="31"/>
      <c r="GS299" s="31"/>
      <c r="GT299" s="31"/>
      <c r="GU299" s="31"/>
      <c r="GV299" s="31"/>
      <c r="GW299" s="31"/>
      <c r="GX299" s="31"/>
      <c r="GY299" s="31"/>
      <c r="GZ299" s="31"/>
      <c r="HA299" s="31"/>
      <c r="HB299" s="31"/>
      <c r="HC299" s="31"/>
      <c r="HD299" s="31"/>
      <c r="HE299" s="31"/>
      <c r="HF299" s="31"/>
    </row>
    <row r="300" spans="3:214" x14ac:dyDescent="0.25">
      <c r="C300" s="31"/>
      <c r="D300" s="31"/>
      <c r="H300" s="31"/>
      <c r="J300" s="86"/>
      <c r="K300" s="86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  <c r="CU300" s="31"/>
      <c r="CV300" s="31"/>
      <c r="CW300" s="31"/>
      <c r="CX300" s="31"/>
      <c r="CY300" s="31"/>
      <c r="CZ300" s="31"/>
      <c r="DA300" s="31"/>
      <c r="DB300" s="31"/>
      <c r="DC300" s="31"/>
      <c r="DD300" s="31"/>
      <c r="DE300" s="31"/>
      <c r="DF300" s="31"/>
      <c r="DG300" s="31"/>
      <c r="DH300" s="31"/>
      <c r="DI300" s="31"/>
      <c r="DJ300" s="31"/>
      <c r="DK300" s="31"/>
      <c r="DL300" s="31"/>
      <c r="DM300" s="31"/>
      <c r="DN300" s="31"/>
      <c r="DO300" s="31"/>
      <c r="DP300" s="31"/>
      <c r="DQ300" s="31"/>
      <c r="DR300" s="31"/>
      <c r="DS300" s="31"/>
      <c r="DT300" s="31"/>
      <c r="DU300" s="31"/>
      <c r="DV300" s="31"/>
      <c r="DW300" s="31"/>
      <c r="DX300" s="31"/>
      <c r="DY300" s="31"/>
      <c r="DZ300" s="31"/>
      <c r="EA300" s="31"/>
      <c r="EB300" s="31"/>
      <c r="EC300" s="31"/>
      <c r="ED300" s="31"/>
      <c r="EE300" s="31"/>
      <c r="EF300" s="31"/>
      <c r="EG300" s="31"/>
      <c r="EH300" s="31"/>
      <c r="EI300" s="31"/>
      <c r="EJ300" s="31"/>
      <c r="EK300" s="31"/>
      <c r="EL300" s="31"/>
      <c r="EM300" s="31"/>
      <c r="EN300" s="31"/>
      <c r="EO300" s="31"/>
      <c r="EP300" s="31"/>
      <c r="EQ300" s="31"/>
      <c r="ER300" s="31"/>
      <c r="ES300" s="31"/>
      <c r="ET300" s="31"/>
      <c r="EU300" s="31"/>
      <c r="EV300" s="31"/>
      <c r="EW300" s="31"/>
      <c r="EX300" s="31"/>
      <c r="EY300" s="31"/>
      <c r="EZ300" s="31"/>
      <c r="FA300" s="31"/>
      <c r="FB300" s="31"/>
      <c r="FC300" s="31"/>
      <c r="FD300" s="31"/>
      <c r="FE300" s="31"/>
      <c r="FF300" s="31"/>
      <c r="FG300" s="31"/>
      <c r="FH300" s="31"/>
      <c r="FI300" s="31"/>
      <c r="FJ300" s="31"/>
      <c r="FK300" s="31"/>
      <c r="FL300" s="31"/>
      <c r="FM300" s="31"/>
      <c r="FN300" s="31"/>
      <c r="FO300" s="31"/>
      <c r="FP300" s="31"/>
      <c r="FQ300" s="31"/>
      <c r="FR300" s="31"/>
      <c r="FS300" s="31"/>
      <c r="FT300" s="31"/>
      <c r="FU300" s="31"/>
      <c r="FV300" s="31"/>
      <c r="FW300" s="31"/>
      <c r="FX300" s="31"/>
      <c r="FY300" s="31"/>
      <c r="FZ300" s="31"/>
      <c r="GA300" s="31"/>
      <c r="GB300" s="31"/>
      <c r="GC300" s="31"/>
      <c r="GD300" s="31"/>
      <c r="GE300" s="31"/>
      <c r="GF300" s="31"/>
      <c r="GG300" s="31"/>
      <c r="GH300" s="31"/>
      <c r="GI300" s="31"/>
      <c r="GJ300" s="31"/>
      <c r="GK300" s="31"/>
      <c r="GL300" s="31"/>
      <c r="GM300" s="31"/>
      <c r="GN300" s="31"/>
      <c r="GO300" s="31"/>
      <c r="GP300" s="31"/>
      <c r="GQ300" s="31"/>
      <c r="GR300" s="31"/>
      <c r="GS300" s="31"/>
      <c r="GT300" s="31"/>
      <c r="GU300" s="31"/>
      <c r="GV300" s="31"/>
      <c r="GW300" s="31"/>
      <c r="GX300" s="31"/>
      <c r="GY300" s="31"/>
      <c r="GZ300" s="31"/>
      <c r="HA300" s="31"/>
      <c r="HB300" s="31"/>
      <c r="HC300" s="31"/>
      <c r="HD300" s="31"/>
      <c r="HE300" s="31"/>
      <c r="HF300" s="31"/>
    </row>
    <row r="301" spans="3:214" x14ac:dyDescent="0.25">
      <c r="C301" s="31"/>
      <c r="D301" s="31"/>
      <c r="H301" s="31"/>
      <c r="J301" s="86"/>
      <c r="K301" s="86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  <c r="DA301" s="31"/>
      <c r="DB301" s="31"/>
      <c r="DC301" s="31"/>
      <c r="DD301" s="31"/>
      <c r="DE301" s="31"/>
      <c r="DF301" s="31"/>
      <c r="DG301" s="31"/>
      <c r="DH301" s="31"/>
      <c r="DI301" s="31"/>
      <c r="DJ301" s="31"/>
      <c r="DK301" s="31"/>
      <c r="DL301" s="31"/>
      <c r="DM301" s="31"/>
      <c r="DN301" s="31"/>
      <c r="DO301" s="31"/>
      <c r="DP301" s="31"/>
      <c r="DQ301" s="31"/>
      <c r="DR301" s="31"/>
      <c r="DS301" s="31"/>
      <c r="DT301" s="31"/>
      <c r="DU301" s="31"/>
      <c r="DV301" s="31"/>
      <c r="DW301" s="31"/>
      <c r="DX301" s="31"/>
      <c r="DY301" s="31"/>
      <c r="DZ301" s="31"/>
      <c r="EA301" s="31"/>
      <c r="EB301" s="31"/>
      <c r="EC301" s="31"/>
      <c r="ED301" s="31"/>
      <c r="EE301" s="31"/>
      <c r="EF301" s="31"/>
      <c r="EG301" s="31"/>
      <c r="EH301" s="31"/>
      <c r="EI301" s="31"/>
      <c r="EJ301" s="31"/>
      <c r="EK301" s="31"/>
      <c r="EL301" s="31"/>
      <c r="EM301" s="31"/>
      <c r="EN301" s="31"/>
      <c r="EO301" s="31"/>
      <c r="EP301" s="31"/>
      <c r="EQ301" s="31"/>
      <c r="ER301" s="31"/>
      <c r="ES301" s="31"/>
      <c r="ET301" s="31"/>
      <c r="EU301" s="31"/>
      <c r="EV301" s="31"/>
      <c r="EW301" s="31"/>
      <c r="EX301" s="31"/>
      <c r="EY301" s="31"/>
      <c r="EZ301" s="31"/>
      <c r="FA301" s="31"/>
      <c r="FB301" s="31"/>
      <c r="FC301" s="31"/>
      <c r="FD301" s="31"/>
      <c r="FE301" s="31"/>
      <c r="FF301" s="31"/>
      <c r="FG301" s="31"/>
      <c r="FH301" s="31"/>
      <c r="FI301" s="31"/>
      <c r="FJ301" s="31"/>
      <c r="FK301" s="31"/>
      <c r="FL301" s="31"/>
      <c r="FM301" s="31"/>
      <c r="FN301" s="31"/>
      <c r="FO301" s="31"/>
      <c r="FP301" s="31"/>
      <c r="FQ301" s="31"/>
      <c r="FR301" s="31"/>
      <c r="FS301" s="31"/>
      <c r="FT301" s="31"/>
      <c r="FU301" s="31"/>
      <c r="FV301" s="31"/>
      <c r="FW301" s="31"/>
      <c r="FX301" s="31"/>
      <c r="FY301" s="31"/>
      <c r="FZ301" s="31"/>
      <c r="GA301" s="31"/>
      <c r="GB301" s="31"/>
      <c r="GC301" s="31"/>
      <c r="GD301" s="31"/>
      <c r="GE301" s="31"/>
      <c r="GF301" s="31"/>
      <c r="GG301" s="31"/>
      <c r="GH301" s="31"/>
      <c r="GI301" s="31"/>
      <c r="GJ301" s="31"/>
      <c r="GK301" s="31"/>
      <c r="GL301" s="31"/>
      <c r="GM301" s="31"/>
      <c r="GN301" s="31"/>
      <c r="GO301" s="31"/>
      <c r="GP301" s="31"/>
      <c r="GQ301" s="31"/>
      <c r="GR301" s="31"/>
      <c r="GS301" s="31"/>
      <c r="GT301" s="31"/>
      <c r="GU301" s="31"/>
      <c r="GV301" s="31"/>
      <c r="GW301" s="31"/>
      <c r="GX301" s="31"/>
      <c r="GY301" s="31"/>
      <c r="GZ301" s="31"/>
      <c r="HA301" s="31"/>
      <c r="HB301" s="31"/>
      <c r="HC301" s="31"/>
      <c r="HD301" s="31"/>
      <c r="HE301" s="31"/>
      <c r="HF301" s="31"/>
    </row>
    <row r="302" spans="3:214" x14ac:dyDescent="0.25">
      <c r="C302" s="31"/>
      <c r="D302" s="31"/>
      <c r="H302" s="31"/>
      <c r="J302" s="86"/>
      <c r="K302" s="86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  <c r="DA302" s="31"/>
      <c r="DB302" s="31"/>
      <c r="DC302" s="31"/>
      <c r="DD302" s="31"/>
      <c r="DE302" s="31"/>
      <c r="DF302" s="31"/>
      <c r="DG302" s="31"/>
      <c r="DH302" s="31"/>
      <c r="DI302" s="31"/>
      <c r="DJ302" s="31"/>
      <c r="DK302" s="31"/>
      <c r="DL302" s="31"/>
      <c r="DM302" s="31"/>
      <c r="DN302" s="31"/>
      <c r="DO302" s="31"/>
      <c r="DP302" s="31"/>
      <c r="DQ302" s="31"/>
      <c r="DR302" s="31"/>
      <c r="DS302" s="31"/>
      <c r="DT302" s="31"/>
      <c r="DU302" s="31"/>
      <c r="DV302" s="31"/>
      <c r="DW302" s="31"/>
      <c r="DX302" s="31"/>
      <c r="DY302" s="31"/>
      <c r="DZ302" s="31"/>
      <c r="EA302" s="31"/>
      <c r="EB302" s="31"/>
      <c r="EC302" s="31"/>
      <c r="ED302" s="31"/>
      <c r="EE302" s="31"/>
      <c r="EF302" s="31"/>
      <c r="EG302" s="31"/>
      <c r="EH302" s="31"/>
      <c r="EI302" s="31"/>
      <c r="EJ302" s="31"/>
      <c r="EK302" s="31"/>
      <c r="EL302" s="31"/>
      <c r="EM302" s="31"/>
      <c r="EN302" s="31"/>
      <c r="EO302" s="31"/>
      <c r="EP302" s="31"/>
      <c r="EQ302" s="31"/>
      <c r="ER302" s="31"/>
      <c r="ES302" s="31"/>
      <c r="ET302" s="31"/>
      <c r="EU302" s="31"/>
      <c r="EV302" s="31"/>
      <c r="EW302" s="31"/>
      <c r="EX302" s="31"/>
      <c r="EY302" s="31"/>
      <c r="EZ302" s="31"/>
      <c r="FA302" s="31"/>
      <c r="FB302" s="31"/>
      <c r="FC302" s="31"/>
      <c r="FD302" s="31"/>
      <c r="FE302" s="31"/>
      <c r="FF302" s="31"/>
      <c r="FG302" s="31"/>
      <c r="FH302" s="31"/>
      <c r="FI302" s="31"/>
      <c r="FJ302" s="31"/>
      <c r="FK302" s="31"/>
      <c r="FL302" s="31"/>
      <c r="FM302" s="31"/>
      <c r="FN302" s="31"/>
      <c r="FO302" s="31"/>
      <c r="FP302" s="31"/>
      <c r="FQ302" s="31"/>
      <c r="FR302" s="31"/>
      <c r="FS302" s="31"/>
      <c r="FT302" s="31"/>
      <c r="FU302" s="31"/>
      <c r="FV302" s="31"/>
      <c r="FW302" s="31"/>
      <c r="FX302" s="31"/>
      <c r="FY302" s="31"/>
      <c r="FZ302" s="31"/>
      <c r="GA302" s="31"/>
      <c r="GB302" s="31"/>
      <c r="GC302" s="31"/>
      <c r="GD302" s="31"/>
      <c r="GE302" s="31"/>
      <c r="GF302" s="31"/>
      <c r="GG302" s="31"/>
      <c r="GH302" s="31"/>
      <c r="GI302" s="31"/>
      <c r="GJ302" s="31"/>
      <c r="GK302" s="31"/>
      <c r="GL302" s="31"/>
      <c r="GM302" s="31"/>
      <c r="GN302" s="31"/>
      <c r="GO302" s="31"/>
      <c r="GP302" s="31"/>
      <c r="GQ302" s="31"/>
      <c r="GR302" s="31"/>
      <c r="GS302" s="31"/>
      <c r="GT302" s="31"/>
      <c r="GU302" s="31"/>
      <c r="GV302" s="31"/>
      <c r="GW302" s="31"/>
      <c r="GX302" s="31"/>
      <c r="GY302" s="31"/>
      <c r="GZ302" s="31"/>
      <c r="HA302" s="31"/>
      <c r="HB302" s="31"/>
      <c r="HC302" s="31"/>
      <c r="HD302" s="31"/>
      <c r="HE302" s="31"/>
      <c r="HF302" s="31"/>
    </row>
    <row r="303" spans="3:214" x14ac:dyDescent="0.25">
      <c r="C303" s="31"/>
      <c r="D303" s="31"/>
      <c r="H303" s="31"/>
      <c r="J303" s="86"/>
      <c r="K303" s="86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1"/>
      <c r="CZ303" s="31"/>
      <c r="DA303" s="31"/>
      <c r="DB303" s="31"/>
      <c r="DC303" s="31"/>
      <c r="DD303" s="31"/>
      <c r="DE303" s="31"/>
      <c r="DF303" s="31"/>
      <c r="DG303" s="31"/>
      <c r="DH303" s="31"/>
      <c r="DI303" s="31"/>
      <c r="DJ303" s="31"/>
      <c r="DK303" s="31"/>
      <c r="DL303" s="31"/>
      <c r="DM303" s="31"/>
      <c r="DN303" s="31"/>
      <c r="DO303" s="31"/>
      <c r="DP303" s="31"/>
      <c r="DQ303" s="31"/>
      <c r="DR303" s="31"/>
      <c r="DS303" s="31"/>
      <c r="DT303" s="31"/>
      <c r="DU303" s="31"/>
      <c r="DV303" s="31"/>
      <c r="DW303" s="31"/>
      <c r="DX303" s="31"/>
      <c r="DY303" s="31"/>
      <c r="DZ303" s="31"/>
      <c r="EA303" s="31"/>
      <c r="EB303" s="31"/>
      <c r="EC303" s="31"/>
      <c r="ED303" s="31"/>
      <c r="EE303" s="31"/>
      <c r="EF303" s="31"/>
      <c r="EG303" s="31"/>
      <c r="EH303" s="31"/>
      <c r="EI303" s="31"/>
      <c r="EJ303" s="31"/>
      <c r="EK303" s="31"/>
      <c r="EL303" s="31"/>
      <c r="EM303" s="31"/>
      <c r="EN303" s="31"/>
      <c r="EO303" s="31"/>
      <c r="EP303" s="31"/>
      <c r="EQ303" s="31"/>
      <c r="ER303" s="31"/>
      <c r="ES303" s="31"/>
      <c r="ET303" s="31"/>
      <c r="EU303" s="31"/>
      <c r="EV303" s="31"/>
      <c r="EW303" s="31"/>
      <c r="EX303" s="31"/>
      <c r="EY303" s="31"/>
      <c r="EZ303" s="31"/>
      <c r="FA303" s="31"/>
      <c r="FB303" s="31"/>
      <c r="FC303" s="31"/>
      <c r="FD303" s="31"/>
      <c r="FE303" s="31"/>
      <c r="FF303" s="31"/>
      <c r="FG303" s="31"/>
      <c r="FH303" s="31"/>
      <c r="FI303" s="31"/>
      <c r="FJ303" s="31"/>
      <c r="FK303" s="31"/>
      <c r="FL303" s="31"/>
      <c r="FM303" s="31"/>
      <c r="FN303" s="31"/>
      <c r="FO303" s="31"/>
      <c r="FP303" s="31"/>
      <c r="FQ303" s="31"/>
      <c r="FR303" s="31"/>
      <c r="FS303" s="31"/>
      <c r="FT303" s="31"/>
      <c r="FU303" s="31"/>
      <c r="FV303" s="31"/>
      <c r="FW303" s="31"/>
      <c r="FX303" s="31"/>
      <c r="FY303" s="31"/>
      <c r="FZ303" s="31"/>
      <c r="GA303" s="31"/>
      <c r="GB303" s="31"/>
      <c r="GC303" s="31"/>
      <c r="GD303" s="31"/>
      <c r="GE303" s="31"/>
      <c r="GF303" s="31"/>
      <c r="GG303" s="31"/>
      <c r="GH303" s="31"/>
      <c r="GI303" s="31"/>
      <c r="GJ303" s="31"/>
      <c r="GK303" s="31"/>
      <c r="GL303" s="31"/>
      <c r="GM303" s="31"/>
      <c r="GN303" s="31"/>
      <c r="GO303" s="31"/>
      <c r="GP303" s="31"/>
      <c r="GQ303" s="31"/>
      <c r="GR303" s="31"/>
      <c r="GS303" s="31"/>
      <c r="GT303" s="31"/>
      <c r="GU303" s="31"/>
      <c r="GV303" s="31"/>
      <c r="GW303" s="31"/>
      <c r="GX303" s="31"/>
      <c r="GY303" s="31"/>
      <c r="GZ303" s="31"/>
      <c r="HA303" s="31"/>
      <c r="HB303" s="31"/>
      <c r="HC303" s="31"/>
      <c r="HD303" s="31"/>
      <c r="HE303" s="31"/>
      <c r="HF303" s="31"/>
    </row>
    <row r="304" spans="3:214" x14ac:dyDescent="0.25">
      <c r="C304" s="31"/>
      <c r="D304" s="31"/>
      <c r="H304" s="31"/>
      <c r="J304" s="86"/>
      <c r="K304" s="86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  <c r="CX304" s="31"/>
      <c r="CY304" s="31"/>
      <c r="CZ304" s="31"/>
      <c r="DA304" s="31"/>
      <c r="DB304" s="31"/>
      <c r="DC304" s="31"/>
      <c r="DD304" s="31"/>
      <c r="DE304" s="31"/>
      <c r="DF304" s="31"/>
      <c r="DG304" s="31"/>
      <c r="DH304" s="31"/>
      <c r="DI304" s="31"/>
      <c r="DJ304" s="31"/>
      <c r="DK304" s="31"/>
      <c r="DL304" s="31"/>
      <c r="DM304" s="31"/>
      <c r="DN304" s="31"/>
      <c r="DO304" s="31"/>
      <c r="DP304" s="31"/>
      <c r="DQ304" s="31"/>
      <c r="DR304" s="31"/>
      <c r="DS304" s="31"/>
      <c r="DT304" s="31"/>
      <c r="DU304" s="31"/>
      <c r="DV304" s="31"/>
      <c r="DW304" s="31"/>
      <c r="DX304" s="31"/>
      <c r="DY304" s="31"/>
      <c r="DZ304" s="31"/>
      <c r="EA304" s="31"/>
      <c r="EB304" s="31"/>
      <c r="EC304" s="31"/>
      <c r="ED304" s="31"/>
      <c r="EE304" s="31"/>
      <c r="EF304" s="31"/>
      <c r="EG304" s="31"/>
      <c r="EH304" s="31"/>
      <c r="EI304" s="31"/>
      <c r="EJ304" s="31"/>
      <c r="EK304" s="31"/>
      <c r="EL304" s="31"/>
      <c r="EM304" s="31"/>
      <c r="EN304" s="31"/>
      <c r="EO304" s="31"/>
      <c r="EP304" s="31"/>
      <c r="EQ304" s="31"/>
      <c r="ER304" s="31"/>
      <c r="ES304" s="31"/>
      <c r="ET304" s="31"/>
      <c r="EU304" s="31"/>
      <c r="EV304" s="31"/>
      <c r="EW304" s="31"/>
      <c r="EX304" s="31"/>
      <c r="EY304" s="31"/>
      <c r="EZ304" s="31"/>
      <c r="FA304" s="31"/>
      <c r="FB304" s="31"/>
      <c r="FC304" s="31"/>
      <c r="FD304" s="31"/>
      <c r="FE304" s="31"/>
      <c r="FF304" s="31"/>
      <c r="FG304" s="31"/>
      <c r="FH304" s="31"/>
      <c r="FI304" s="31"/>
      <c r="FJ304" s="31"/>
      <c r="FK304" s="31"/>
      <c r="FL304" s="31"/>
      <c r="FM304" s="31"/>
      <c r="FN304" s="31"/>
      <c r="FO304" s="31"/>
      <c r="FP304" s="31"/>
      <c r="FQ304" s="31"/>
      <c r="FR304" s="31"/>
      <c r="FS304" s="31"/>
      <c r="FT304" s="31"/>
      <c r="FU304" s="31"/>
      <c r="FV304" s="31"/>
      <c r="FW304" s="31"/>
      <c r="FX304" s="31"/>
      <c r="FY304" s="31"/>
      <c r="FZ304" s="31"/>
      <c r="GA304" s="31"/>
      <c r="GB304" s="31"/>
      <c r="GC304" s="31"/>
      <c r="GD304" s="31"/>
      <c r="GE304" s="31"/>
      <c r="GF304" s="31"/>
      <c r="GG304" s="31"/>
      <c r="GH304" s="31"/>
      <c r="GI304" s="31"/>
      <c r="GJ304" s="31"/>
      <c r="GK304" s="31"/>
      <c r="GL304" s="31"/>
      <c r="GM304" s="31"/>
      <c r="GN304" s="31"/>
      <c r="GO304" s="31"/>
      <c r="GP304" s="31"/>
      <c r="GQ304" s="31"/>
      <c r="GR304" s="31"/>
      <c r="GS304" s="31"/>
      <c r="GT304" s="31"/>
      <c r="GU304" s="31"/>
      <c r="GV304" s="31"/>
      <c r="GW304" s="31"/>
      <c r="GX304" s="31"/>
      <c r="GY304" s="31"/>
      <c r="GZ304" s="31"/>
      <c r="HA304" s="31"/>
      <c r="HB304" s="31"/>
      <c r="HC304" s="31"/>
      <c r="HD304" s="31"/>
      <c r="HE304" s="31"/>
      <c r="HF304" s="31"/>
    </row>
    <row r="305" spans="3:214" x14ac:dyDescent="0.25">
      <c r="C305" s="31"/>
      <c r="D305" s="31"/>
      <c r="H305" s="31"/>
      <c r="J305" s="86"/>
      <c r="K305" s="86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  <c r="DA305" s="31"/>
      <c r="DB305" s="31"/>
      <c r="DC305" s="31"/>
      <c r="DD305" s="31"/>
      <c r="DE305" s="31"/>
      <c r="DF305" s="31"/>
      <c r="DG305" s="31"/>
      <c r="DH305" s="31"/>
      <c r="DI305" s="31"/>
      <c r="DJ305" s="31"/>
      <c r="DK305" s="31"/>
      <c r="DL305" s="31"/>
      <c r="DM305" s="31"/>
      <c r="DN305" s="31"/>
      <c r="DO305" s="31"/>
      <c r="DP305" s="31"/>
      <c r="DQ305" s="31"/>
      <c r="DR305" s="31"/>
      <c r="DS305" s="31"/>
      <c r="DT305" s="31"/>
      <c r="DU305" s="31"/>
      <c r="DV305" s="31"/>
      <c r="DW305" s="31"/>
      <c r="DX305" s="31"/>
      <c r="DY305" s="31"/>
      <c r="DZ305" s="31"/>
      <c r="EA305" s="31"/>
      <c r="EB305" s="31"/>
      <c r="EC305" s="31"/>
      <c r="ED305" s="31"/>
      <c r="EE305" s="31"/>
      <c r="EF305" s="31"/>
      <c r="EG305" s="31"/>
      <c r="EH305" s="31"/>
      <c r="EI305" s="31"/>
      <c r="EJ305" s="31"/>
      <c r="EK305" s="31"/>
      <c r="EL305" s="31"/>
      <c r="EM305" s="31"/>
      <c r="EN305" s="31"/>
      <c r="EO305" s="31"/>
      <c r="EP305" s="31"/>
      <c r="EQ305" s="31"/>
      <c r="ER305" s="31"/>
      <c r="ES305" s="31"/>
      <c r="ET305" s="31"/>
      <c r="EU305" s="31"/>
      <c r="EV305" s="31"/>
      <c r="EW305" s="31"/>
      <c r="EX305" s="31"/>
      <c r="EY305" s="31"/>
      <c r="EZ305" s="31"/>
      <c r="FA305" s="31"/>
      <c r="FB305" s="31"/>
      <c r="FC305" s="31"/>
      <c r="FD305" s="31"/>
      <c r="FE305" s="31"/>
      <c r="FF305" s="31"/>
      <c r="FG305" s="31"/>
      <c r="FH305" s="31"/>
      <c r="FI305" s="31"/>
      <c r="FJ305" s="31"/>
      <c r="FK305" s="31"/>
      <c r="FL305" s="31"/>
      <c r="FM305" s="31"/>
      <c r="FN305" s="31"/>
      <c r="FO305" s="31"/>
      <c r="FP305" s="31"/>
      <c r="FQ305" s="31"/>
      <c r="FR305" s="31"/>
      <c r="FS305" s="31"/>
      <c r="FT305" s="31"/>
      <c r="FU305" s="31"/>
      <c r="FV305" s="31"/>
      <c r="FW305" s="31"/>
      <c r="FX305" s="31"/>
      <c r="FY305" s="31"/>
      <c r="FZ305" s="31"/>
      <c r="GA305" s="31"/>
      <c r="GB305" s="31"/>
      <c r="GC305" s="31"/>
      <c r="GD305" s="31"/>
      <c r="GE305" s="31"/>
      <c r="GF305" s="31"/>
      <c r="GG305" s="31"/>
      <c r="GH305" s="31"/>
      <c r="GI305" s="31"/>
      <c r="GJ305" s="31"/>
      <c r="GK305" s="31"/>
      <c r="GL305" s="31"/>
      <c r="GM305" s="31"/>
      <c r="GN305" s="31"/>
      <c r="GO305" s="31"/>
      <c r="GP305" s="31"/>
      <c r="GQ305" s="31"/>
      <c r="GR305" s="31"/>
      <c r="GS305" s="31"/>
      <c r="GT305" s="31"/>
      <c r="GU305" s="31"/>
      <c r="GV305" s="31"/>
      <c r="GW305" s="31"/>
      <c r="GX305" s="31"/>
      <c r="GY305" s="31"/>
      <c r="GZ305" s="31"/>
      <c r="HA305" s="31"/>
      <c r="HB305" s="31"/>
      <c r="HC305" s="31"/>
      <c r="HD305" s="31"/>
      <c r="HE305" s="31"/>
      <c r="HF305" s="31"/>
    </row>
    <row r="306" spans="3:214" x14ac:dyDescent="0.25">
      <c r="C306" s="31"/>
      <c r="D306" s="31"/>
      <c r="H306" s="31"/>
      <c r="J306" s="86"/>
      <c r="K306" s="86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  <c r="CU306" s="31"/>
      <c r="CV306" s="31"/>
      <c r="CW306" s="31"/>
      <c r="CX306" s="31"/>
      <c r="CY306" s="31"/>
      <c r="CZ306" s="31"/>
      <c r="DA306" s="31"/>
      <c r="DB306" s="31"/>
      <c r="DC306" s="31"/>
      <c r="DD306" s="31"/>
      <c r="DE306" s="31"/>
      <c r="DF306" s="31"/>
      <c r="DG306" s="31"/>
      <c r="DH306" s="31"/>
      <c r="DI306" s="31"/>
      <c r="DJ306" s="31"/>
      <c r="DK306" s="31"/>
      <c r="DL306" s="31"/>
      <c r="DM306" s="31"/>
      <c r="DN306" s="31"/>
      <c r="DO306" s="31"/>
      <c r="DP306" s="31"/>
      <c r="DQ306" s="31"/>
      <c r="DR306" s="31"/>
      <c r="DS306" s="31"/>
      <c r="DT306" s="31"/>
      <c r="DU306" s="31"/>
      <c r="DV306" s="31"/>
      <c r="DW306" s="31"/>
      <c r="DX306" s="31"/>
      <c r="DY306" s="31"/>
      <c r="DZ306" s="31"/>
      <c r="EA306" s="31"/>
      <c r="EB306" s="31"/>
      <c r="EC306" s="31"/>
      <c r="ED306" s="31"/>
      <c r="EE306" s="31"/>
      <c r="EF306" s="31"/>
      <c r="EG306" s="31"/>
      <c r="EH306" s="31"/>
      <c r="EI306" s="31"/>
      <c r="EJ306" s="31"/>
      <c r="EK306" s="31"/>
      <c r="EL306" s="31"/>
      <c r="EM306" s="31"/>
      <c r="EN306" s="31"/>
      <c r="EO306" s="31"/>
      <c r="EP306" s="31"/>
      <c r="EQ306" s="31"/>
      <c r="ER306" s="31"/>
      <c r="ES306" s="31"/>
      <c r="ET306" s="31"/>
      <c r="EU306" s="31"/>
      <c r="EV306" s="31"/>
      <c r="EW306" s="31"/>
      <c r="EX306" s="31"/>
      <c r="EY306" s="31"/>
      <c r="EZ306" s="31"/>
      <c r="FA306" s="31"/>
      <c r="FB306" s="31"/>
      <c r="FC306" s="31"/>
      <c r="FD306" s="31"/>
      <c r="FE306" s="31"/>
      <c r="FF306" s="31"/>
      <c r="FG306" s="31"/>
      <c r="FH306" s="31"/>
      <c r="FI306" s="31"/>
      <c r="FJ306" s="31"/>
      <c r="FK306" s="31"/>
      <c r="FL306" s="31"/>
      <c r="FM306" s="31"/>
      <c r="FN306" s="31"/>
      <c r="FO306" s="31"/>
      <c r="FP306" s="31"/>
      <c r="FQ306" s="31"/>
      <c r="FR306" s="31"/>
      <c r="FS306" s="31"/>
      <c r="FT306" s="31"/>
      <c r="FU306" s="31"/>
      <c r="FV306" s="31"/>
      <c r="FW306" s="31"/>
      <c r="FX306" s="31"/>
      <c r="FY306" s="31"/>
      <c r="FZ306" s="31"/>
      <c r="GA306" s="31"/>
      <c r="GB306" s="31"/>
      <c r="GC306" s="31"/>
      <c r="GD306" s="31"/>
      <c r="GE306" s="31"/>
      <c r="GF306" s="31"/>
      <c r="GG306" s="31"/>
      <c r="GH306" s="31"/>
      <c r="GI306" s="31"/>
      <c r="GJ306" s="31"/>
      <c r="GK306" s="31"/>
      <c r="GL306" s="31"/>
      <c r="GM306" s="31"/>
      <c r="GN306" s="31"/>
      <c r="GO306" s="31"/>
      <c r="GP306" s="31"/>
      <c r="GQ306" s="31"/>
      <c r="GR306" s="31"/>
      <c r="GS306" s="31"/>
      <c r="GT306" s="31"/>
      <c r="GU306" s="31"/>
      <c r="GV306" s="31"/>
      <c r="GW306" s="31"/>
      <c r="GX306" s="31"/>
      <c r="GY306" s="31"/>
      <c r="GZ306" s="31"/>
      <c r="HA306" s="31"/>
      <c r="HB306" s="31"/>
      <c r="HC306" s="31"/>
      <c r="HD306" s="31"/>
      <c r="HE306" s="31"/>
      <c r="HF306" s="31"/>
    </row>
    <row r="307" spans="3:214" x14ac:dyDescent="0.25">
      <c r="C307" s="31"/>
      <c r="D307" s="31"/>
      <c r="H307" s="31"/>
      <c r="J307" s="86"/>
      <c r="K307" s="86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  <c r="DA307" s="31"/>
      <c r="DB307" s="31"/>
      <c r="DC307" s="31"/>
      <c r="DD307" s="31"/>
      <c r="DE307" s="31"/>
      <c r="DF307" s="31"/>
      <c r="DG307" s="31"/>
      <c r="DH307" s="31"/>
      <c r="DI307" s="31"/>
      <c r="DJ307" s="31"/>
      <c r="DK307" s="31"/>
      <c r="DL307" s="31"/>
      <c r="DM307" s="31"/>
      <c r="DN307" s="31"/>
      <c r="DO307" s="31"/>
      <c r="DP307" s="31"/>
      <c r="DQ307" s="31"/>
      <c r="DR307" s="31"/>
      <c r="DS307" s="31"/>
      <c r="DT307" s="31"/>
      <c r="DU307" s="31"/>
      <c r="DV307" s="31"/>
      <c r="DW307" s="31"/>
      <c r="DX307" s="31"/>
      <c r="DY307" s="31"/>
      <c r="DZ307" s="31"/>
      <c r="EA307" s="31"/>
      <c r="EB307" s="31"/>
      <c r="EC307" s="31"/>
      <c r="ED307" s="31"/>
      <c r="EE307" s="31"/>
      <c r="EF307" s="31"/>
      <c r="EG307" s="31"/>
      <c r="EH307" s="31"/>
      <c r="EI307" s="31"/>
      <c r="EJ307" s="31"/>
      <c r="EK307" s="31"/>
      <c r="EL307" s="31"/>
      <c r="EM307" s="31"/>
      <c r="EN307" s="31"/>
      <c r="EO307" s="31"/>
      <c r="EP307" s="31"/>
      <c r="EQ307" s="31"/>
      <c r="ER307" s="31"/>
      <c r="ES307" s="31"/>
      <c r="ET307" s="31"/>
      <c r="EU307" s="31"/>
      <c r="EV307" s="31"/>
      <c r="EW307" s="31"/>
      <c r="EX307" s="31"/>
      <c r="EY307" s="31"/>
      <c r="EZ307" s="31"/>
      <c r="FA307" s="31"/>
      <c r="FB307" s="31"/>
      <c r="FC307" s="31"/>
      <c r="FD307" s="31"/>
      <c r="FE307" s="31"/>
      <c r="FF307" s="31"/>
      <c r="FG307" s="31"/>
      <c r="FH307" s="31"/>
      <c r="FI307" s="31"/>
      <c r="FJ307" s="31"/>
      <c r="FK307" s="31"/>
      <c r="FL307" s="31"/>
      <c r="FM307" s="31"/>
      <c r="FN307" s="31"/>
      <c r="FO307" s="31"/>
      <c r="FP307" s="31"/>
      <c r="FQ307" s="31"/>
      <c r="FR307" s="31"/>
      <c r="FS307" s="31"/>
      <c r="FT307" s="31"/>
      <c r="FU307" s="31"/>
      <c r="FV307" s="31"/>
      <c r="FW307" s="31"/>
      <c r="FX307" s="31"/>
      <c r="FY307" s="31"/>
      <c r="FZ307" s="31"/>
      <c r="GA307" s="31"/>
      <c r="GB307" s="31"/>
      <c r="GC307" s="31"/>
      <c r="GD307" s="31"/>
      <c r="GE307" s="31"/>
      <c r="GF307" s="31"/>
      <c r="GG307" s="31"/>
      <c r="GH307" s="31"/>
      <c r="GI307" s="31"/>
      <c r="GJ307" s="31"/>
      <c r="GK307" s="31"/>
      <c r="GL307" s="31"/>
      <c r="GM307" s="31"/>
      <c r="GN307" s="31"/>
      <c r="GO307" s="31"/>
      <c r="GP307" s="31"/>
      <c r="GQ307" s="31"/>
      <c r="GR307" s="31"/>
      <c r="GS307" s="31"/>
      <c r="GT307" s="31"/>
      <c r="GU307" s="31"/>
      <c r="GV307" s="31"/>
      <c r="GW307" s="31"/>
      <c r="GX307" s="31"/>
      <c r="GY307" s="31"/>
      <c r="GZ307" s="31"/>
      <c r="HA307" s="31"/>
      <c r="HB307" s="31"/>
      <c r="HC307" s="31"/>
      <c r="HD307" s="31"/>
      <c r="HE307" s="31"/>
      <c r="HF307" s="31"/>
    </row>
    <row r="308" spans="3:214" x14ac:dyDescent="0.25">
      <c r="C308" s="31"/>
      <c r="D308" s="31"/>
      <c r="H308" s="31"/>
      <c r="J308" s="86"/>
      <c r="K308" s="86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1"/>
      <c r="ES308" s="31"/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1"/>
      <c r="FF308" s="31"/>
      <c r="FG308" s="31"/>
      <c r="FH308" s="31"/>
      <c r="FI308" s="31"/>
      <c r="FJ308" s="31"/>
      <c r="FK308" s="31"/>
      <c r="FL308" s="31"/>
      <c r="FM308" s="31"/>
      <c r="FN308" s="31"/>
      <c r="FO308" s="31"/>
      <c r="FP308" s="31"/>
      <c r="FQ308" s="31"/>
      <c r="FR308" s="31"/>
      <c r="FS308" s="31"/>
      <c r="FT308" s="31"/>
      <c r="FU308" s="31"/>
      <c r="FV308" s="31"/>
      <c r="FW308" s="31"/>
      <c r="FX308" s="31"/>
      <c r="FY308" s="31"/>
      <c r="FZ308" s="31"/>
      <c r="GA308" s="31"/>
      <c r="GB308" s="31"/>
      <c r="GC308" s="31"/>
      <c r="GD308" s="31"/>
      <c r="GE308" s="31"/>
      <c r="GF308" s="31"/>
      <c r="GG308" s="31"/>
      <c r="GH308" s="31"/>
      <c r="GI308" s="31"/>
      <c r="GJ308" s="31"/>
      <c r="GK308" s="31"/>
      <c r="GL308" s="31"/>
      <c r="GM308" s="31"/>
      <c r="GN308" s="31"/>
      <c r="GO308" s="31"/>
      <c r="GP308" s="31"/>
      <c r="GQ308" s="31"/>
      <c r="GR308" s="31"/>
      <c r="GS308" s="31"/>
      <c r="GT308" s="31"/>
      <c r="GU308" s="31"/>
      <c r="GV308" s="31"/>
      <c r="GW308" s="31"/>
      <c r="GX308" s="31"/>
      <c r="GY308" s="31"/>
      <c r="GZ308" s="31"/>
      <c r="HA308" s="31"/>
      <c r="HB308" s="31"/>
      <c r="HC308" s="31"/>
      <c r="HD308" s="31"/>
      <c r="HE308" s="31"/>
      <c r="HF308" s="31"/>
    </row>
    <row r="309" spans="3:214" x14ac:dyDescent="0.25">
      <c r="C309" s="31"/>
      <c r="D309" s="31"/>
      <c r="H309" s="31"/>
      <c r="J309" s="86"/>
      <c r="K309" s="86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  <c r="GV309" s="31"/>
      <c r="GW309" s="31"/>
      <c r="GX309" s="31"/>
      <c r="GY309" s="31"/>
      <c r="GZ309" s="31"/>
      <c r="HA309" s="31"/>
      <c r="HB309" s="31"/>
      <c r="HC309" s="31"/>
      <c r="HD309" s="31"/>
      <c r="HE309" s="31"/>
      <c r="HF309" s="31"/>
    </row>
    <row r="310" spans="3:214" x14ac:dyDescent="0.25">
      <c r="C310" s="31"/>
      <c r="D310" s="31"/>
      <c r="H310" s="31"/>
      <c r="J310" s="86"/>
      <c r="K310" s="86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  <c r="GH310" s="31"/>
      <c r="GI310" s="31"/>
      <c r="GJ310" s="31"/>
      <c r="GK310" s="31"/>
      <c r="GL310" s="31"/>
      <c r="GM310" s="31"/>
      <c r="GN310" s="31"/>
      <c r="GO310" s="31"/>
      <c r="GP310" s="31"/>
      <c r="GQ310" s="31"/>
      <c r="GR310" s="31"/>
      <c r="GS310" s="31"/>
      <c r="GT310" s="31"/>
      <c r="GU310" s="31"/>
      <c r="GV310" s="31"/>
      <c r="GW310" s="31"/>
      <c r="GX310" s="31"/>
      <c r="GY310" s="31"/>
      <c r="GZ310" s="31"/>
      <c r="HA310" s="31"/>
      <c r="HB310" s="31"/>
      <c r="HC310" s="31"/>
      <c r="HD310" s="31"/>
      <c r="HE310" s="31"/>
      <c r="HF310" s="31"/>
    </row>
    <row r="311" spans="3:214" x14ac:dyDescent="0.25">
      <c r="C311" s="31"/>
      <c r="D311" s="31"/>
      <c r="H311" s="31"/>
      <c r="J311" s="86"/>
      <c r="K311" s="86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  <c r="CU311" s="31"/>
      <c r="CV311" s="31"/>
      <c r="CW311" s="31"/>
      <c r="CX311" s="31"/>
      <c r="CY311" s="31"/>
      <c r="CZ311" s="31"/>
      <c r="DA311" s="31"/>
      <c r="DB311" s="31"/>
      <c r="DC311" s="31"/>
      <c r="DD311" s="31"/>
      <c r="DE311" s="31"/>
      <c r="DF311" s="31"/>
      <c r="DG311" s="31"/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1"/>
      <c r="DT311" s="31"/>
      <c r="DU311" s="31"/>
      <c r="DV311" s="31"/>
      <c r="DW311" s="31"/>
      <c r="DX311" s="31"/>
      <c r="DY311" s="31"/>
      <c r="DZ311" s="31"/>
      <c r="EA311" s="31"/>
      <c r="EB311" s="31"/>
      <c r="EC311" s="31"/>
      <c r="ED311" s="31"/>
      <c r="EE311" s="31"/>
      <c r="EF311" s="31"/>
      <c r="EG311" s="31"/>
      <c r="EH311" s="31"/>
      <c r="EI311" s="31"/>
      <c r="EJ311" s="31"/>
      <c r="EK311" s="31"/>
      <c r="EL311" s="31"/>
      <c r="EM311" s="31"/>
      <c r="EN311" s="31"/>
      <c r="EO311" s="31"/>
      <c r="EP311" s="31"/>
      <c r="EQ311" s="31"/>
      <c r="ER311" s="31"/>
      <c r="ES311" s="31"/>
      <c r="ET311" s="31"/>
      <c r="EU311" s="31"/>
      <c r="EV311" s="31"/>
      <c r="EW311" s="31"/>
      <c r="EX311" s="31"/>
      <c r="EY311" s="31"/>
      <c r="EZ311" s="31"/>
      <c r="FA311" s="31"/>
      <c r="FB311" s="31"/>
      <c r="FC311" s="31"/>
      <c r="FD311" s="31"/>
      <c r="FE311" s="31"/>
      <c r="FF311" s="31"/>
      <c r="FG311" s="31"/>
      <c r="FH311" s="31"/>
      <c r="FI311" s="31"/>
      <c r="FJ311" s="31"/>
      <c r="FK311" s="31"/>
      <c r="FL311" s="31"/>
      <c r="FM311" s="31"/>
      <c r="FN311" s="31"/>
      <c r="FO311" s="31"/>
      <c r="FP311" s="31"/>
      <c r="FQ311" s="31"/>
      <c r="FR311" s="31"/>
      <c r="FS311" s="31"/>
      <c r="FT311" s="31"/>
      <c r="FU311" s="31"/>
      <c r="FV311" s="31"/>
      <c r="FW311" s="31"/>
      <c r="FX311" s="31"/>
      <c r="FY311" s="31"/>
      <c r="FZ311" s="31"/>
      <c r="GA311" s="31"/>
      <c r="GB311" s="31"/>
      <c r="GC311" s="31"/>
      <c r="GD311" s="31"/>
      <c r="GE311" s="31"/>
      <c r="GF311" s="31"/>
      <c r="GG311" s="31"/>
      <c r="GH311" s="31"/>
      <c r="GI311" s="31"/>
      <c r="GJ311" s="31"/>
      <c r="GK311" s="31"/>
      <c r="GL311" s="31"/>
      <c r="GM311" s="31"/>
      <c r="GN311" s="31"/>
      <c r="GO311" s="31"/>
      <c r="GP311" s="31"/>
      <c r="GQ311" s="31"/>
      <c r="GR311" s="31"/>
      <c r="GS311" s="31"/>
      <c r="GT311" s="31"/>
      <c r="GU311" s="31"/>
      <c r="GV311" s="31"/>
      <c r="GW311" s="31"/>
      <c r="GX311" s="31"/>
      <c r="GY311" s="31"/>
      <c r="GZ311" s="31"/>
      <c r="HA311" s="31"/>
      <c r="HB311" s="31"/>
      <c r="HC311" s="31"/>
      <c r="HD311" s="31"/>
      <c r="HE311" s="31"/>
      <c r="HF311" s="31"/>
    </row>
    <row r="312" spans="3:214" x14ac:dyDescent="0.25">
      <c r="C312" s="31"/>
      <c r="D312" s="31"/>
      <c r="H312" s="31"/>
      <c r="J312" s="86"/>
      <c r="K312" s="86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  <c r="CU312" s="31"/>
      <c r="CV312" s="31"/>
      <c r="CW312" s="31"/>
      <c r="CX312" s="31"/>
      <c r="CY312" s="31"/>
      <c r="CZ312" s="31"/>
      <c r="DA312" s="31"/>
      <c r="DB312" s="31"/>
      <c r="DC312" s="31"/>
      <c r="DD312" s="31"/>
      <c r="DE312" s="31"/>
      <c r="DF312" s="31"/>
      <c r="DG312" s="31"/>
      <c r="DH312" s="31"/>
      <c r="DI312" s="31"/>
      <c r="DJ312" s="31"/>
      <c r="DK312" s="31"/>
      <c r="DL312" s="31"/>
      <c r="DM312" s="31"/>
      <c r="DN312" s="31"/>
      <c r="DO312" s="31"/>
      <c r="DP312" s="31"/>
      <c r="DQ312" s="31"/>
      <c r="DR312" s="31"/>
      <c r="DS312" s="31"/>
      <c r="DT312" s="31"/>
      <c r="DU312" s="31"/>
      <c r="DV312" s="31"/>
      <c r="DW312" s="31"/>
      <c r="DX312" s="31"/>
      <c r="DY312" s="31"/>
      <c r="DZ312" s="31"/>
      <c r="EA312" s="31"/>
      <c r="EB312" s="31"/>
      <c r="EC312" s="31"/>
      <c r="ED312" s="31"/>
      <c r="EE312" s="31"/>
      <c r="EF312" s="31"/>
      <c r="EG312" s="31"/>
      <c r="EH312" s="31"/>
      <c r="EI312" s="31"/>
      <c r="EJ312" s="31"/>
      <c r="EK312" s="31"/>
      <c r="EL312" s="31"/>
      <c r="EM312" s="31"/>
      <c r="EN312" s="31"/>
      <c r="EO312" s="31"/>
      <c r="EP312" s="31"/>
      <c r="EQ312" s="31"/>
      <c r="ER312" s="31"/>
      <c r="ES312" s="31"/>
      <c r="ET312" s="31"/>
      <c r="EU312" s="31"/>
      <c r="EV312" s="31"/>
      <c r="EW312" s="31"/>
      <c r="EX312" s="31"/>
      <c r="EY312" s="31"/>
      <c r="EZ312" s="31"/>
      <c r="FA312" s="31"/>
      <c r="FB312" s="31"/>
      <c r="FC312" s="31"/>
      <c r="FD312" s="31"/>
      <c r="FE312" s="31"/>
      <c r="FF312" s="31"/>
      <c r="FG312" s="31"/>
      <c r="FH312" s="31"/>
      <c r="FI312" s="31"/>
      <c r="FJ312" s="31"/>
      <c r="FK312" s="31"/>
      <c r="FL312" s="31"/>
      <c r="FM312" s="31"/>
      <c r="FN312" s="31"/>
      <c r="FO312" s="31"/>
      <c r="FP312" s="31"/>
      <c r="FQ312" s="31"/>
      <c r="FR312" s="31"/>
      <c r="FS312" s="31"/>
      <c r="FT312" s="31"/>
      <c r="FU312" s="31"/>
      <c r="FV312" s="31"/>
      <c r="FW312" s="31"/>
      <c r="FX312" s="31"/>
      <c r="FY312" s="31"/>
      <c r="FZ312" s="31"/>
      <c r="GA312" s="31"/>
      <c r="GB312" s="31"/>
      <c r="GC312" s="31"/>
      <c r="GD312" s="31"/>
      <c r="GE312" s="31"/>
      <c r="GF312" s="31"/>
      <c r="GG312" s="31"/>
      <c r="GH312" s="31"/>
      <c r="GI312" s="31"/>
      <c r="GJ312" s="31"/>
      <c r="GK312" s="31"/>
      <c r="GL312" s="31"/>
      <c r="GM312" s="31"/>
      <c r="GN312" s="31"/>
      <c r="GO312" s="31"/>
      <c r="GP312" s="31"/>
      <c r="GQ312" s="31"/>
      <c r="GR312" s="31"/>
      <c r="GS312" s="31"/>
      <c r="GT312" s="31"/>
      <c r="GU312" s="31"/>
      <c r="GV312" s="31"/>
      <c r="GW312" s="31"/>
      <c r="GX312" s="31"/>
      <c r="GY312" s="31"/>
      <c r="GZ312" s="31"/>
      <c r="HA312" s="31"/>
      <c r="HB312" s="31"/>
      <c r="HC312" s="31"/>
      <c r="HD312" s="31"/>
      <c r="HE312" s="31"/>
      <c r="HF312" s="31"/>
    </row>
    <row r="313" spans="3:214" x14ac:dyDescent="0.25">
      <c r="C313" s="31"/>
      <c r="D313" s="31"/>
      <c r="H313" s="31"/>
      <c r="J313" s="86"/>
      <c r="K313" s="86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  <c r="CU313" s="31"/>
      <c r="CV313" s="31"/>
      <c r="CW313" s="31"/>
      <c r="CX313" s="31"/>
      <c r="CY313" s="31"/>
      <c r="CZ313" s="31"/>
      <c r="DA313" s="31"/>
      <c r="DB313" s="31"/>
      <c r="DC313" s="31"/>
      <c r="DD313" s="31"/>
      <c r="DE313" s="31"/>
      <c r="DF313" s="31"/>
      <c r="DG313" s="31"/>
      <c r="DH313" s="31"/>
      <c r="DI313" s="31"/>
      <c r="DJ313" s="31"/>
      <c r="DK313" s="31"/>
      <c r="DL313" s="31"/>
      <c r="DM313" s="31"/>
      <c r="DN313" s="31"/>
      <c r="DO313" s="31"/>
      <c r="DP313" s="31"/>
      <c r="DQ313" s="31"/>
      <c r="DR313" s="31"/>
      <c r="DS313" s="31"/>
      <c r="DT313" s="31"/>
      <c r="DU313" s="31"/>
      <c r="DV313" s="31"/>
      <c r="DW313" s="31"/>
      <c r="DX313" s="31"/>
      <c r="DY313" s="31"/>
      <c r="DZ313" s="31"/>
      <c r="EA313" s="31"/>
      <c r="EB313" s="31"/>
      <c r="EC313" s="31"/>
      <c r="ED313" s="31"/>
      <c r="EE313" s="31"/>
      <c r="EF313" s="31"/>
      <c r="EG313" s="31"/>
      <c r="EH313" s="31"/>
      <c r="EI313" s="31"/>
      <c r="EJ313" s="31"/>
      <c r="EK313" s="31"/>
      <c r="EL313" s="31"/>
      <c r="EM313" s="31"/>
      <c r="EN313" s="31"/>
      <c r="EO313" s="31"/>
      <c r="EP313" s="31"/>
      <c r="EQ313" s="31"/>
      <c r="ER313" s="31"/>
      <c r="ES313" s="31"/>
      <c r="ET313" s="31"/>
      <c r="EU313" s="31"/>
      <c r="EV313" s="31"/>
      <c r="EW313" s="31"/>
      <c r="EX313" s="31"/>
      <c r="EY313" s="31"/>
      <c r="EZ313" s="31"/>
      <c r="FA313" s="31"/>
      <c r="FB313" s="31"/>
      <c r="FC313" s="31"/>
      <c r="FD313" s="31"/>
      <c r="FE313" s="31"/>
      <c r="FF313" s="31"/>
      <c r="FG313" s="31"/>
      <c r="FH313" s="31"/>
      <c r="FI313" s="31"/>
      <c r="FJ313" s="31"/>
      <c r="FK313" s="31"/>
      <c r="FL313" s="31"/>
      <c r="FM313" s="31"/>
      <c r="FN313" s="31"/>
      <c r="FO313" s="31"/>
      <c r="FP313" s="31"/>
      <c r="FQ313" s="31"/>
      <c r="FR313" s="31"/>
      <c r="FS313" s="31"/>
      <c r="FT313" s="31"/>
      <c r="FU313" s="31"/>
      <c r="FV313" s="31"/>
      <c r="FW313" s="31"/>
      <c r="FX313" s="31"/>
      <c r="FY313" s="31"/>
      <c r="FZ313" s="31"/>
      <c r="GA313" s="31"/>
      <c r="GB313" s="31"/>
      <c r="GC313" s="31"/>
      <c r="GD313" s="31"/>
      <c r="GE313" s="31"/>
      <c r="GF313" s="31"/>
      <c r="GG313" s="31"/>
      <c r="GH313" s="31"/>
      <c r="GI313" s="31"/>
      <c r="GJ313" s="31"/>
      <c r="GK313" s="31"/>
      <c r="GL313" s="31"/>
      <c r="GM313" s="31"/>
      <c r="GN313" s="31"/>
      <c r="GO313" s="31"/>
      <c r="GP313" s="31"/>
      <c r="GQ313" s="31"/>
      <c r="GR313" s="31"/>
      <c r="GS313" s="31"/>
      <c r="GT313" s="31"/>
      <c r="GU313" s="31"/>
      <c r="GV313" s="31"/>
      <c r="GW313" s="31"/>
      <c r="GX313" s="31"/>
      <c r="GY313" s="31"/>
      <c r="GZ313" s="31"/>
      <c r="HA313" s="31"/>
      <c r="HB313" s="31"/>
      <c r="HC313" s="31"/>
      <c r="HD313" s="31"/>
      <c r="HE313" s="31"/>
      <c r="HF313" s="31"/>
    </row>
    <row r="314" spans="3:214" x14ac:dyDescent="0.25">
      <c r="C314" s="31"/>
      <c r="D314" s="31"/>
      <c r="H314" s="31"/>
      <c r="J314" s="86"/>
      <c r="K314" s="86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  <c r="CU314" s="31"/>
      <c r="CV314" s="31"/>
      <c r="CW314" s="31"/>
      <c r="CX314" s="31"/>
      <c r="CY314" s="31"/>
      <c r="CZ314" s="31"/>
      <c r="DA314" s="31"/>
      <c r="DB314" s="31"/>
      <c r="DC314" s="31"/>
      <c r="DD314" s="31"/>
      <c r="DE314" s="31"/>
      <c r="DF314" s="31"/>
      <c r="DG314" s="31"/>
      <c r="DH314" s="31"/>
      <c r="DI314" s="31"/>
      <c r="DJ314" s="31"/>
      <c r="DK314" s="31"/>
      <c r="DL314" s="31"/>
      <c r="DM314" s="31"/>
      <c r="DN314" s="31"/>
      <c r="DO314" s="31"/>
      <c r="DP314" s="31"/>
      <c r="DQ314" s="31"/>
      <c r="DR314" s="31"/>
      <c r="DS314" s="31"/>
      <c r="DT314" s="31"/>
      <c r="DU314" s="31"/>
      <c r="DV314" s="31"/>
      <c r="DW314" s="31"/>
      <c r="DX314" s="31"/>
      <c r="DY314" s="31"/>
      <c r="DZ314" s="31"/>
      <c r="EA314" s="31"/>
      <c r="EB314" s="31"/>
      <c r="EC314" s="31"/>
      <c r="ED314" s="31"/>
      <c r="EE314" s="31"/>
      <c r="EF314" s="31"/>
      <c r="EG314" s="31"/>
      <c r="EH314" s="31"/>
      <c r="EI314" s="31"/>
      <c r="EJ314" s="31"/>
      <c r="EK314" s="31"/>
      <c r="EL314" s="31"/>
      <c r="EM314" s="31"/>
      <c r="EN314" s="31"/>
      <c r="EO314" s="31"/>
      <c r="EP314" s="31"/>
      <c r="EQ314" s="31"/>
      <c r="ER314" s="31"/>
      <c r="ES314" s="31"/>
      <c r="ET314" s="31"/>
      <c r="EU314" s="31"/>
      <c r="EV314" s="31"/>
      <c r="EW314" s="31"/>
      <c r="EX314" s="31"/>
      <c r="EY314" s="31"/>
      <c r="EZ314" s="31"/>
      <c r="FA314" s="31"/>
      <c r="FB314" s="31"/>
      <c r="FC314" s="31"/>
      <c r="FD314" s="31"/>
      <c r="FE314" s="31"/>
      <c r="FF314" s="31"/>
      <c r="FG314" s="31"/>
      <c r="FH314" s="31"/>
      <c r="FI314" s="31"/>
      <c r="FJ314" s="31"/>
      <c r="FK314" s="31"/>
      <c r="FL314" s="31"/>
      <c r="FM314" s="31"/>
      <c r="FN314" s="31"/>
      <c r="FO314" s="31"/>
      <c r="FP314" s="31"/>
      <c r="FQ314" s="31"/>
      <c r="FR314" s="31"/>
      <c r="FS314" s="31"/>
      <c r="FT314" s="31"/>
      <c r="FU314" s="31"/>
      <c r="FV314" s="31"/>
      <c r="FW314" s="31"/>
      <c r="FX314" s="31"/>
      <c r="FY314" s="31"/>
      <c r="FZ314" s="31"/>
      <c r="GA314" s="31"/>
      <c r="GB314" s="31"/>
      <c r="GC314" s="31"/>
      <c r="GD314" s="31"/>
      <c r="GE314" s="31"/>
      <c r="GF314" s="31"/>
      <c r="GG314" s="31"/>
      <c r="GH314" s="31"/>
      <c r="GI314" s="31"/>
      <c r="GJ314" s="31"/>
      <c r="GK314" s="31"/>
      <c r="GL314" s="31"/>
      <c r="GM314" s="31"/>
      <c r="GN314" s="31"/>
      <c r="GO314" s="31"/>
      <c r="GP314" s="31"/>
      <c r="GQ314" s="31"/>
      <c r="GR314" s="31"/>
      <c r="GS314" s="31"/>
      <c r="GT314" s="31"/>
      <c r="GU314" s="31"/>
      <c r="GV314" s="31"/>
      <c r="GW314" s="31"/>
      <c r="GX314" s="31"/>
      <c r="GY314" s="31"/>
      <c r="GZ314" s="31"/>
      <c r="HA314" s="31"/>
      <c r="HB314" s="31"/>
      <c r="HC314" s="31"/>
      <c r="HD314" s="31"/>
      <c r="HE314" s="31"/>
      <c r="HF314" s="31"/>
    </row>
    <row r="315" spans="3:214" x14ac:dyDescent="0.25">
      <c r="C315" s="31"/>
      <c r="D315" s="31"/>
      <c r="H315" s="31"/>
      <c r="J315" s="86"/>
      <c r="K315" s="86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1"/>
      <c r="CT315" s="31"/>
      <c r="CU315" s="31"/>
      <c r="CV315" s="31"/>
      <c r="CW315" s="31"/>
      <c r="CX315" s="31"/>
      <c r="CY315" s="31"/>
      <c r="CZ315" s="31"/>
      <c r="DA315" s="31"/>
      <c r="DB315" s="31"/>
      <c r="DC315" s="31"/>
      <c r="DD315" s="31"/>
      <c r="DE315" s="31"/>
      <c r="DF315" s="31"/>
      <c r="DG315" s="31"/>
      <c r="DH315" s="31"/>
      <c r="DI315" s="31"/>
      <c r="DJ315" s="31"/>
      <c r="DK315" s="31"/>
      <c r="DL315" s="31"/>
      <c r="DM315" s="31"/>
      <c r="DN315" s="31"/>
      <c r="DO315" s="31"/>
      <c r="DP315" s="31"/>
      <c r="DQ315" s="31"/>
      <c r="DR315" s="31"/>
      <c r="DS315" s="31"/>
      <c r="DT315" s="31"/>
      <c r="DU315" s="31"/>
      <c r="DV315" s="31"/>
      <c r="DW315" s="31"/>
      <c r="DX315" s="31"/>
      <c r="DY315" s="31"/>
      <c r="DZ315" s="31"/>
      <c r="EA315" s="31"/>
      <c r="EB315" s="31"/>
      <c r="EC315" s="31"/>
      <c r="ED315" s="31"/>
      <c r="EE315" s="31"/>
      <c r="EF315" s="31"/>
      <c r="EG315" s="31"/>
      <c r="EH315" s="31"/>
      <c r="EI315" s="31"/>
      <c r="EJ315" s="31"/>
      <c r="EK315" s="31"/>
      <c r="EL315" s="31"/>
      <c r="EM315" s="31"/>
      <c r="EN315" s="31"/>
      <c r="EO315" s="31"/>
      <c r="EP315" s="31"/>
      <c r="EQ315" s="31"/>
      <c r="ER315" s="31"/>
      <c r="ES315" s="31"/>
      <c r="ET315" s="31"/>
      <c r="EU315" s="31"/>
      <c r="EV315" s="31"/>
      <c r="EW315" s="31"/>
      <c r="EX315" s="31"/>
      <c r="EY315" s="31"/>
      <c r="EZ315" s="31"/>
      <c r="FA315" s="31"/>
      <c r="FB315" s="31"/>
      <c r="FC315" s="31"/>
      <c r="FD315" s="31"/>
      <c r="FE315" s="31"/>
      <c r="FF315" s="31"/>
      <c r="FG315" s="31"/>
      <c r="FH315" s="31"/>
      <c r="FI315" s="31"/>
      <c r="FJ315" s="31"/>
      <c r="FK315" s="31"/>
      <c r="FL315" s="31"/>
      <c r="FM315" s="31"/>
      <c r="FN315" s="31"/>
      <c r="FO315" s="31"/>
      <c r="FP315" s="31"/>
      <c r="FQ315" s="31"/>
      <c r="FR315" s="31"/>
      <c r="FS315" s="31"/>
      <c r="FT315" s="31"/>
      <c r="FU315" s="31"/>
      <c r="FV315" s="31"/>
      <c r="FW315" s="31"/>
      <c r="FX315" s="31"/>
      <c r="FY315" s="31"/>
      <c r="FZ315" s="31"/>
      <c r="GA315" s="31"/>
      <c r="GB315" s="31"/>
      <c r="GC315" s="31"/>
      <c r="GD315" s="31"/>
      <c r="GE315" s="31"/>
      <c r="GF315" s="31"/>
      <c r="GG315" s="31"/>
      <c r="GH315" s="31"/>
      <c r="GI315" s="31"/>
      <c r="GJ315" s="31"/>
      <c r="GK315" s="31"/>
      <c r="GL315" s="31"/>
      <c r="GM315" s="31"/>
      <c r="GN315" s="31"/>
      <c r="GO315" s="31"/>
      <c r="GP315" s="31"/>
      <c r="GQ315" s="31"/>
      <c r="GR315" s="31"/>
      <c r="GS315" s="31"/>
      <c r="GT315" s="31"/>
      <c r="GU315" s="31"/>
      <c r="GV315" s="31"/>
      <c r="GW315" s="31"/>
      <c r="GX315" s="31"/>
      <c r="GY315" s="31"/>
      <c r="GZ315" s="31"/>
      <c r="HA315" s="31"/>
      <c r="HB315" s="31"/>
      <c r="HC315" s="31"/>
      <c r="HD315" s="31"/>
      <c r="HE315" s="31"/>
      <c r="HF315" s="31"/>
    </row>
    <row r="316" spans="3:214" x14ac:dyDescent="0.25">
      <c r="C316" s="31"/>
      <c r="D316" s="31"/>
      <c r="H316" s="31"/>
      <c r="J316" s="86"/>
      <c r="K316" s="86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  <c r="CS316" s="31"/>
      <c r="CT316" s="31"/>
      <c r="CU316" s="31"/>
      <c r="CV316" s="31"/>
      <c r="CW316" s="31"/>
      <c r="CX316" s="31"/>
      <c r="CY316" s="31"/>
      <c r="CZ316" s="31"/>
      <c r="DA316" s="31"/>
      <c r="DB316" s="31"/>
      <c r="DC316" s="31"/>
      <c r="DD316" s="31"/>
      <c r="DE316" s="31"/>
      <c r="DF316" s="31"/>
      <c r="DG316" s="31"/>
      <c r="DH316" s="31"/>
      <c r="DI316" s="31"/>
      <c r="DJ316" s="31"/>
      <c r="DK316" s="31"/>
      <c r="DL316" s="31"/>
      <c r="DM316" s="31"/>
      <c r="DN316" s="31"/>
      <c r="DO316" s="31"/>
      <c r="DP316" s="31"/>
      <c r="DQ316" s="31"/>
      <c r="DR316" s="31"/>
      <c r="DS316" s="31"/>
      <c r="DT316" s="31"/>
      <c r="DU316" s="31"/>
      <c r="DV316" s="31"/>
      <c r="DW316" s="31"/>
      <c r="DX316" s="31"/>
      <c r="DY316" s="31"/>
      <c r="DZ316" s="31"/>
      <c r="EA316" s="31"/>
      <c r="EB316" s="31"/>
      <c r="EC316" s="31"/>
      <c r="ED316" s="31"/>
      <c r="EE316" s="31"/>
      <c r="EF316" s="31"/>
      <c r="EG316" s="31"/>
      <c r="EH316" s="31"/>
      <c r="EI316" s="31"/>
      <c r="EJ316" s="31"/>
      <c r="EK316" s="31"/>
      <c r="EL316" s="31"/>
      <c r="EM316" s="31"/>
      <c r="EN316" s="31"/>
      <c r="EO316" s="31"/>
      <c r="EP316" s="31"/>
      <c r="EQ316" s="31"/>
      <c r="ER316" s="31"/>
      <c r="ES316" s="31"/>
      <c r="ET316" s="31"/>
      <c r="EU316" s="31"/>
      <c r="EV316" s="31"/>
      <c r="EW316" s="31"/>
      <c r="EX316" s="31"/>
      <c r="EY316" s="31"/>
      <c r="EZ316" s="31"/>
      <c r="FA316" s="31"/>
      <c r="FB316" s="31"/>
      <c r="FC316" s="31"/>
      <c r="FD316" s="31"/>
      <c r="FE316" s="31"/>
      <c r="FF316" s="31"/>
      <c r="FG316" s="31"/>
      <c r="FH316" s="31"/>
      <c r="FI316" s="31"/>
      <c r="FJ316" s="31"/>
      <c r="FK316" s="31"/>
      <c r="FL316" s="31"/>
      <c r="FM316" s="31"/>
      <c r="FN316" s="31"/>
      <c r="FO316" s="31"/>
      <c r="FP316" s="31"/>
      <c r="FQ316" s="31"/>
      <c r="FR316" s="31"/>
      <c r="FS316" s="31"/>
      <c r="FT316" s="31"/>
      <c r="FU316" s="31"/>
      <c r="FV316" s="31"/>
      <c r="FW316" s="31"/>
      <c r="FX316" s="31"/>
      <c r="FY316" s="31"/>
      <c r="FZ316" s="31"/>
      <c r="GA316" s="31"/>
      <c r="GB316" s="31"/>
      <c r="GC316" s="31"/>
      <c r="GD316" s="31"/>
      <c r="GE316" s="31"/>
      <c r="GF316" s="31"/>
      <c r="GG316" s="31"/>
      <c r="GH316" s="31"/>
      <c r="GI316" s="31"/>
      <c r="GJ316" s="31"/>
      <c r="GK316" s="31"/>
      <c r="GL316" s="31"/>
      <c r="GM316" s="31"/>
      <c r="GN316" s="31"/>
      <c r="GO316" s="31"/>
      <c r="GP316" s="31"/>
      <c r="GQ316" s="31"/>
      <c r="GR316" s="31"/>
      <c r="GS316" s="31"/>
      <c r="GT316" s="31"/>
      <c r="GU316" s="31"/>
      <c r="GV316" s="31"/>
      <c r="GW316" s="31"/>
      <c r="GX316" s="31"/>
      <c r="GY316" s="31"/>
      <c r="GZ316" s="31"/>
      <c r="HA316" s="31"/>
      <c r="HB316" s="31"/>
      <c r="HC316" s="31"/>
      <c r="HD316" s="31"/>
      <c r="HE316" s="31"/>
      <c r="HF316" s="31"/>
    </row>
    <row r="317" spans="3:214" x14ac:dyDescent="0.25">
      <c r="C317" s="31"/>
      <c r="D317" s="31"/>
      <c r="H317" s="31"/>
      <c r="J317" s="86"/>
      <c r="K317" s="86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  <c r="CU317" s="31"/>
      <c r="CV317" s="31"/>
      <c r="CW317" s="31"/>
      <c r="CX317" s="31"/>
      <c r="CY317" s="31"/>
      <c r="CZ317" s="31"/>
      <c r="DA317" s="31"/>
      <c r="DB317" s="31"/>
      <c r="DC317" s="31"/>
      <c r="DD317" s="31"/>
      <c r="DE317" s="31"/>
      <c r="DF317" s="31"/>
      <c r="DG317" s="31"/>
      <c r="DH317" s="31"/>
      <c r="DI317" s="31"/>
      <c r="DJ317" s="31"/>
      <c r="DK317" s="31"/>
      <c r="DL317" s="31"/>
      <c r="DM317" s="31"/>
      <c r="DN317" s="31"/>
      <c r="DO317" s="31"/>
      <c r="DP317" s="31"/>
      <c r="DQ317" s="31"/>
      <c r="DR317" s="31"/>
      <c r="DS317" s="31"/>
      <c r="DT317" s="31"/>
      <c r="DU317" s="31"/>
      <c r="DV317" s="31"/>
      <c r="DW317" s="31"/>
      <c r="DX317" s="31"/>
      <c r="DY317" s="31"/>
      <c r="DZ317" s="31"/>
      <c r="EA317" s="31"/>
      <c r="EB317" s="31"/>
      <c r="EC317" s="31"/>
      <c r="ED317" s="31"/>
      <c r="EE317" s="31"/>
      <c r="EF317" s="31"/>
      <c r="EG317" s="31"/>
      <c r="EH317" s="31"/>
      <c r="EI317" s="31"/>
      <c r="EJ317" s="31"/>
      <c r="EK317" s="31"/>
      <c r="EL317" s="31"/>
      <c r="EM317" s="31"/>
      <c r="EN317" s="31"/>
      <c r="EO317" s="31"/>
      <c r="EP317" s="31"/>
      <c r="EQ317" s="31"/>
      <c r="ER317" s="31"/>
      <c r="ES317" s="31"/>
      <c r="ET317" s="31"/>
      <c r="EU317" s="31"/>
      <c r="EV317" s="31"/>
      <c r="EW317" s="31"/>
      <c r="EX317" s="31"/>
      <c r="EY317" s="31"/>
      <c r="EZ317" s="31"/>
      <c r="FA317" s="31"/>
      <c r="FB317" s="31"/>
      <c r="FC317" s="31"/>
      <c r="FD317" s="31"/>
      <c r="FE317" s="31"/>
      <c r="FF317" s="31"/>
      <c r="FG317" s="31"/>
      <c r="FH317" s="31"/>
      <c r="FI317" s="31"/>
      <c r="FJ317" s="31"/>
      <c r="FK317" s="31"/>
      <c r="FL317" s="31"/>
      <c r="FM317" s="31"/>
      <c r="FN317" s="31"/>
      <c r="FO317" s="31"/>
      <c r="FP317" s="31"/>
      <c r="FQ317" s="31"/>
      <c r="FR317" s="31"/>
      <c r="FS317" s="31"/>
      <c r="FT317" s="31"/>
      <c r="FU317" s="31"/>
      <c r="FV317" s="31"/>
      <c r="FW317" s="31"/>
      <c r="FX317" s="31"/>
      <c r="FY317" s="31"/>
      <c r="FZ317" s="31"/>
      <c r="GA317" s="31"/>
      <c r="GB317" s="31"/>
      <c r="GC317" s="31"/>
      <c r="GD317" s="31"/>
      <c r="GE317" s="31"/>
      <c r="GF317" s="31"/>
      <c r="GG317" s="31"/>
      <c r="GH317" s="31"/>
      <c r="GI317" s="31"/>
      <c r="GJ317" s="31"/>
      <c r="GK317" s="31"/>
      <c r="GL317" s="31"/>
      <c r="GM317" s="31"/>
      <c r="GN317" s="31"/>
      <c r="GO317" s="31"/>
      <c r="GP317" s="31"/>
      <c r="GQ317" s="31"/>
      <c r="GR317" s="31"/>
      <c r="GS317" s="31"/>
      <c r="GT317" s="31"/>
      <c r="GU317" s="31"/>
      <c r="GV317" s="31"/>
      <c r="GW317" s="31"/>
      <c r="GX317" s="31"/>
      <c r="GY317" s="31"/>
      <c r="GZ317" s="31"/>
      <c r="HA317" s="31"/>
      <c r="HB317" s="31"/>
      <c r="HC317" s="31"/>
      <c r="HD317" s="31"/>
      <c r="HE317" s="31"/>
      <c r="HF317" s="31"/>
    </row>
    <row r="318" spans="3:214" x14ac:dyDescent="0.25">
      <c r="C318" s="31"/>
      <c r="D318" s="31"/>
      <c r="H318" s="31"/>
      <c r="J318" s="86"/>
      <c r="K318" s="86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  <c r="CY318" s="31"/>
      <c r="CZ318" s="31"/>
      <c r="DA318" s="31"/>
      <c r="DB318" s="31"/>
      <c r="DC318" s="31"/>
      <c r="DD318" s="31"/>
      <c r="DE318" s="31"/>
      <c r="DF318" s="31"/>
      <c r="DG318" s="31"/>
      <c r="DH318" s="31"/>
      <c r="DI318" s="31"/>
      <c r="DJ318" s="31"/>
      <c r="DK318" s="31"/>
      <c r="DL318" s="31"/>
      <c r="DM318" s="31"/>
      <c r="DN318" s="31"/>
      <c r="DO318" s="31"/>
      <c r="DP318" s="31"/>
      <c r="DQ318" s="31"/>
      <c r="DR318" s="31"/>
      <c r="DS318" s="31"/>
      <c r="DT318" s="31"/>
      <c r="DU318" s="31"/>
      <c r="DV318" s="31"/>
      <c r="DW318" s="31"/>
      <c r="DX318" s="31"/>
      <c r="DY318" s="31"/>
      <c r="DZ318" s="31"/>
      <c r="EA318" s="31"/>
      <c r="EB318" s="31"/>
      <c r="EC318" s="31"/>
      <c r="ED318" s="31"/>
      <c r="EE318" s="31"/>
      <c r="EF318" s="31"/>
      <c r="EG318" s="31"/>
      <c r="EH318" s="31"/>
      <c r="EI318" s="31"/>
      <c r="EJ318" s="31"/>
      <c r="EK318" s="31"/>
      <c r="EL318" s="31"/>
      <c r="EM318" s="31"/>
      <c r="EN318" s="31"/>
      <c r="EO318" s="31"/>
      <c r="EP318" s="31"/>
      <c r="EQ318" s="31"/>
      <c r="ER318" s="31"/>
      <c r="ES318" s="31"/>
      <c r="ET318" s="31"/>
      <c r="EU318" s="31"/>
      <c r="EV318" s="31"/>
      <c r="EW318" s="31"/>
      <c r="EX318" s="31"/>
      <c r="EY318" s="31"/>
      <c r="EZ318" s="31"/>
      <c r="FA318" s="31"/>
      <c r="FB318" s="31"/>
      <c r="FC318" s="31"/>
      <c r="FD318" s="31"/>
      <c r="FE318" s="31"/>
      <c r="FF318" s="31"/>
      <c r="FG318" s="31"/>
      <c r="FH318" s="31"/>
      <c r="FI318" s="31"/>
      <c r="FJ318" s="31"/>
      <c r="FK318" s="31"/>
      <c r="FL318" s="31"/>
      <c r="FM318" s="31"/>
      <c r="FN318" s="31"/>
      <c r="FO318" s="31"/>
      <c r="FP318" s="31"/>
      <c r="FQ318" s="31"/>
      <c r="FR318" s="31"/>
      <c r="FS318" s="31"/>
      <c r="FT318" s="31"/>
      <c r="FU318" s="31"/>
      <c r="FV318" s="31"/>
      <c r="FW318" s="31"/>
      <c r="FX318" s="31"/>
      <c r="FY318" s="31"/>
      <c r="FZ318" s="31"/>
      <c r="GA318" s="31"/>
      <c r="GB318" s="31"/>
      <c r="GC318" s="31"/>
      <c r="GD318" s="31"/>
      <c r="GE318" s="31"/>
      <c r="GF318" s="31"/>
      <c r="GG318" s="31"/>
      <c r="GH318" s="31"/>
      <c r="GI318" s="31"/>
      <c r="GJ318" s="31"/>
      <c r="GK318" s="31"/>
      <c r="GL318" s="31"/>
      <c r="GM318" s="31"/>
      <c r="GN318" s="31"/>
      <c r="GO318" s="31"/>
      <c r="GP318" s="31"/>
      <c r="GQ318" s="31"/>
      <c r="GR318" s="31"/>
      <c r="GS318" s="31"/>
      <c r="GT318" s="31"/>
      <c r="GU318" s="31"/>
      <c r="GV318" s="31"/>
      <c r="GW318" s="31"/>
      <c r="GX318" s="31"/>
      <c r="GY318" s="31"/>
      <c r="GZ318" s="31"/>
      <c r="HA318" s="31"/>
      <c r="HB318" s="31"/>
      <c r="HC318" s="31"/>
      <c r="HD318" s="31"/>
      <c r="HE318" s="31"/>
      <c r="HF318" s="31"/>
    </row>
    <row r="319" spans="3:214" x14ac:dyDescent="0.25">
      <c r="C319" s="31"/>
      <c r="D319" s="31"/>
      <c r="H319" s="31"/>
      <c r="J319" s="86"/>
      <c r="K319" s="86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  <c r="CU319" s="31"/>
      <c r="CV319" s="31"/>
      <c r="CW319" s="31"/>
      <c r="CX319" s="31"/>
      <c r="CY319" s="31"/>
      <c r="CZ319" s="31"/>
      <c r="DA319" s="31"/>
      <c r="DB319" s="31"/>
      <c r="DC319" s="31"/>
      <c r="DD319" s="31"/>
      <c r="DE319" s="31"/>
      <c r="DF319" s="31"/>
      <c r="DG319" s="31"/>
      <c r="DH319" s="31"/>
      <c r="DI319" s="31"/>
      <c r="DJ319" s="31"/>
      <c r="DK319" s="31"/>
      <c r="DL319" s="31"/>
      <c r="DM319" s="31"/>
      <c r="DN319" s="31"/>
      <c r="DO319" s="31"/>
      <c r="DP319" s="31"/>
      <c r="DQ319" s="31"/>
      <c r="DR319" s="31"/>
      <c r="DS319" s="31"/>
      <c r="DT319" s="31"/>
      <c r="DU319" s="31"/>
      <c r="DV319" s="31"/>
      <c r="DW319" s="31"/>
      <c r="DX319" s="31"/>
      <c r="DY319" s="31"/>
      <c r="DZ319" s="31"/>
      <c r="EA319" s="31"/>
      <c r="EB319" s="31"/>
      <c r="EC319" s="31"/>
      <c r="ED319" s="31"/>
      <c r="EE319" s="31"/>
      <c r="EF319" s="31"/>
      <c r="EG319" s="31"/>
      <c r="EH319" s="31"/>
      <c r="EI319" s="31"/>
      <c r="EJ319" s="31"/>
      <c r="EK319" s="31"/>
      <c r="EL319" s="31"/>
      <c r="EM319" s="31"/>
      <c r="EN319" s="31"/>
      <c r="EO319" s="31"/>
      <c r="EP319" s="31"/>
      <c r="EQ319" s="31"/>
      <c r="ER319" s="31"/>
      <c r="ES319" s="31"/>
      <c r="ET319" s="31"/>
      <c r="EU319" s="31"/>
      <c r="EV319" s="31"/>
      <c r="EW319" s="31"/>
      <c r="EX319" s="31"/>
      <c r="EY319" s="31"/>
      <c r="EZ319" s="31"/>
      <c r="FA319" s="31"/>
      <c r="FB319" s="31"/>
      <c r="FC319" s="31"/>
      <c r="FD319" s="31"/>
      <c r="FE319" s="31"/>
      <c r="FF319" s="31"/>
      <c r="FG319" s="31"/>
      <c r="FH319" s="31"/>
      <c r="FI319" s="31"/>
      <c r="FJ319" s="31"/>
      <c r="FK319" s="31"/>
      <c r="FL319" s="31"/>
      <c r="FM319" s="31"/>
      <c r="FN319" s="31"/>
      <c r="FO319" s="31"/>
      <c r="FP319" s="31"/>
      <c r="FQ319" s="31"/>
      <c r="FR319" s="31"/>
      <c r="FS319" s="31"/>
      <c r="FT319" s="31"/>
      <c r="FU319" s="31"/>
      <c r="FV319" s="31"/>
      <c r="FW319" s="31"/>
      <c r="FX319" s="31"/>
      <c r="FY319" s="31"/>
      <c r="FZ319" s="31"/>
      <c r="GA319" s="31"/>
      <c r="GB319" s="31"/>
      <c r="GC319" s="31"/>
      <c r="GD319" s="31"/>
      <c r="GE319" s="31"/>
      <c r="GF319" s="31"/>
      <c r="GG319" s="31"/>
      <c r="GH319" s="31"/>
      <c r="GI319" s="31"/>
      <c r="GJ319" s="31"/>
      <c r="GK319" s="31"/>
      <c r="GL319" s="31"/>
      <c r="GM319" s="31"/>
      <c r="GN319" s="31"/>
      <c r="GO319" s="31"/>
      <c r="GP319" s="31"/>
      <c r="GQ319" s="31"/>
      <c r="GR319" s="31"/>
      <c r="GS319" s="31"/>
      <c r="GT319" s="31"/>
      <c r="GU319" s="31"/>
      <c r="GV319" s="31"/>
      <c r="GW319" s="31"/>
      <c r="GX319" s="31"/>
      <c r="GY319" s="31"/>
      <c r="GZ319" s="31"/>
      <c r="HA319" s="31"/>
      <c r="HB319" s="31"/>
      <c r="HC319" s="31"/>
      <c r="HD319" s="31"/>
      <c r="HE319" s="31"/>
      <c r="HF319" s="31"/>
    </row>
    <row r="320" spans="3:214" x14ac:dyDescent="0.25">
      <c r="C320" s="31"/>
      <c r="D320" s="31"/>
      <c r="H320" s="31"/>
      <c r="J320" s="86"/>
      <c r="K320" s="86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  <c r="CU320" s="31"/>
      <c r="CV320" s="31"/>
      <c r="CW320" s="31"/>
      <c r="CX320" s="31"/>
      <c r="CY320" s="31"/>
      <c r="CZ320" s="31"/>
      <c r="DA320" s="31"/>
      <c r="DB320" s="31"/>
      <c r="DC320" s="31"/>
      <c r="DD320" s="31"/>
      <c r="DE320" s="31"/>
      <c r="DF320" s="31"/>
      <c r="DG320" s="31"/>
      <c r="DH320" s="31"/>
      <c r="DI320" s="31"/>
      <c r="DJ320" s="31"/>
      <c r="DK320" s="31"/>
      <c r="DL320" s="31"/>
      <c r="DM320" s="31"/>
      <c r="DN320" s="31"/>
      <c r="DO320" s="31"/>
      <c r="DP320" s="31"/>
      <c r="DQ320" s="31"/>
      <c r="DR320" s="31"/>
      <c r="DS320" s="31"/>
      <c r="DT320" s="31"/>
      <c r="DU320" s="31"/>
      <c r="DV320" s="31"/>
      <c r="DW320" s="31"/>
      <c r="DX320" s="31"/>
      <c r="DY320" s="31"/>
      <c r="DZ320" s="31"/>
      <c r="EA320" s="31"/>
      <c r="EB320" s="31"/>
      <c r="EC320" s="31"/>
      <c r="ED320" s="31"/>
      <c r="EE320" s="31"/>
      <c r="EF320" s="31"/>
      <c r="EG320" s="31"/>
      <c r="EH320" s="31"/>
      <c r="EI320" s="31"/>
      <c r="EJ320" s="31"/>
      <c r="EK320" s="31"/>
      <c r="EL320" s="31"/>
      <c r="EM320" s="31"/>
      <c r="EN320" s="31"/>
      <c r="EO320" s="31"/>
      <c r="EP320" s="31"/>
      <c r="EQ320" s="31"/>
      <c r="ER320" s="31"/>
      <c r="ES320" s="31"/>
      <c r="ET320" s="31"/>
      <c r="EU320" s="31"/>
      <c r="EV320" s="31"/>
      <c r="EW320" s="31"/>
      <c r="EX320" s="31"/>
      <c r="EY320" s="31"/>
      <c r="EZ320" s="31"/>
      <c r="FA320" s="31"/>
      <c r="FB320" s="31"/>
      <c r="FC320" s="31"/>
      <c r="FD320" s="31"/>
      <c r="FE320" s="31"/>
      <c r="FF320" s="31"/>
      <c r="FG320" s="31"/>
      <c r="FH320" s="31"/>
      <c r="FI320" s="31"/>
      <c r="FJ320" s="31"/>
      <c r="FK320" s="31"/>
      <c r="FL320" s="31"/>
      <c r="FM320" s="31"/>
      <c r="FN320" s="31"/>
      <c r="FO320" s="31"/>
      <c r="FP320" s="31"/>
      <c r="FQ320" s="31"/>
      <c r="FR320" s="31"/>
      <c r="FS320" s="31"/>
      <c r="FT320" s="31"/>
      <c r="FU320" s="31"/>
      <c r="FV320" s="31"/>
      <c r="FW320" s="31"/>
      <c r="FX320" s="31"/>
      <c r="FY320" s="31"/>
      <c r="FZ320" s="31"/>
      <c r="GA320" s="31"/>
      <c r="GB320" s="31"/>
      <c r="GC320" s="31"/>
      <c r="GD320" s="31"/>
      <c r="GE320" s="31"/>
      <c r="GF320" s="31"/>
      <c r="GG320" s="31"/>
      <c r="GH320" s="31"/>
      <c r="GI320" s="31"/>
      <c r="GJ320" s="31"/>
      <c r="GK320" s="31"/>
      <c r="GL320" s="31"/>
      <c r="GM320" s="31"/>
      <c r="GN320" s="31"/>
      <c r="GO320" s="31"/>
      <c r="GP320" s="31"/>
      <c r="GQ320" s="31"/>
      <c r="GR320" s="31"/>
      <c r="GS320" s="31"/>
      <c r="GT320" s="31"/>
      <c r="GU320" s="31"/>
      <c r="GV320" s="31"/>
      <c r="GW320" s="31"/>
      <c r="GX320" s="31"/>
      <c r="GY320" s="31"/>
      <c r="GZ320" s="31"/>
      <c r="HA320" s="31"/>
      <c r="HB320" s="31"/>
      <c r="HC320" s="31"/>
      <c r="HD320" s="31"/>
      <c r="HE320" s="31"/>
      <c r="HF320" s="31"/>
    </row>
    <row r="321" spans="3:214" x14ac:dyDescent="0.25">
      <c r="C321" s="31"/>
      <c r="D321" s="31"/>
      <c r="H321" s="31"/>
      <c r="J321" s="86"/>
      <c r="K321" s="86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  <c r="CO321" s="31"/>
      <c r="CP321" s="31"/>
      <c r="CQ321" s="31"/>
      <c r="CR321" s="31"/>
      <c r="CS321" s="31"/>
      <c r="CT321" s="31"/>
      <c r="CU321" s="31"/>
      <c r="CV321" s="31"/>
      <c r="CW321" s="31"/>
      <c r="CX321" s="31"/>
      <c r="CY321" s="31"/>
      <c r="CZ321" s="31"/>
      <c r="DA321" s="31"/>
      <c r="DB321" s="31"/>
      <c r="DC321" s="31"/>
      <c r="DD321" s="31"/>
      <c r="DE321" s="31"/>
      <c r="DF321" s="31"/>
      <c r="DG321" s="31"/>
      <c r="DH321" s="31"/>
      <c r="DI321" s="31"/>
      <c r="DJ321" s="31"/>
      <c r="DK321" s="31"/>
      <c r="DL321" s="31"/>
      <c r="DM321" s="31"/>
      <c r="DN321" s="31"/>
      <c r="DO321" s="31"/>
      <c r="DP321" s="31"/>
      <c r="DQ321" s="31"/>
      <c r="DR321" s="31"/>
      <c r="DS321" s="31"/>
      <c r="DT321" s="31"/>
      <c r="DU321" s="31"/>
      <c r="DV321" s="31"/>
      <c r="DW321" s="31"/>
      <c r="DX321" s="31"/>
      <c r="DY321" s="31"/>
      <c r="DZ321" s="31"/>
      <c r="EA321" s="31"/>
      <c r="EB321" s="31"/>
      <c r="EC321" s="31"/>
      <c r="ED321" s="31"/>
      <c r="EE321" s="31"/>
      <c r="EF321" s="31"/>
      <c r="EG321" s="31"/>
      <c r="EH321" s="31"/>
      <c r="EI321" s="31"/>
      <c r="EJ321" s="31"/>
      <c r="EK321" s="31"/>
      <c r="EL321" s="31"/>
      <c r="EM321" s="31"/>
      <c r="EN321" s="31"/>
      <c r="EO321" s="31"/>
      <c r="EP321" s="31"/>
      <c r="EQ321" s="31"/>
      <c r="ER321" s="31"/>
      <c r="ES321" s="31"/>
      <c r="ET321" s="31"/>
      <c r="EU321" s="31"/>
      <c r="EV321" s="31"/>
      <c r="EW321" s="31"/>
      <c r="EX321" s="31"/>
      <c r="EY321" s="31"/>
      <c r="EZ321" s="31"/>
      <c r="FA321" s="31"/>
      <c r="FB321" s="31"/>
      <c r="FC321" s="31"/>
      <c r="FD321" s="31"/>
      <c r="FE321" s="31"/>
      <c r="FF321" s="31"/>
      <c r="FG321" s="31"/>
      <c r="FH321" s="31"/>
      <c r="FI321" s="31"/>
      <c r="FJ321" s="31"/>
      <c r="FK321" s="31"/>
      <c r="FL321" s="31"/>
      <c r="FM321" s="31"/>
      <c r="FN321" s="31"/>
      <c r="FO321" s="31"/>
      <c r="FP321" s="31"/>
      <c r="FQ321" s="31"/>
      <c r="FR321" s="31"/>
      <c r="FS321" s="31"/>
      <c r="FT321" s="31"/>
      <c r="FU321" s="31"/>
      <c r="FV321" s="31"/>
      <c r="FW321" s="31"/>
      <c r="FX321" s="31"/>
      <c r="FY321" s="31"/>
      <c r="FZ321" s="31"/>
      <c r="GA321" s="31"/>
      <c r="GB321" s="31"/>
      <c r="GC321" s="31"/>
      <c r="GD321" s="31"/>
      <c r="GE321" s="31"/>
      <c r="GF321" s="31"/>
      <c r="GG321" s="31"/>
      <c r="GH321" s="31"/>
      <c r="GI321" s="31"/>
      <c r="GJ321" s="31"/>
      <c r="GK321" s="31"/>
      <c r="GL321" s="31"/>
      <c r="GM321" s="31"/>
      <c r="GN321" s="31"/>
      <c r="GO321" s="31"/>
      <c r="GP321" s="31"/>
      <c r="GQ321" s="31"/>
      <c r="GR321" s="31"/>
      <c r="GS321" s="31"/>
      <c r="GT321" s="31"/>
      <c r="GU321" s="31"/>
      <c r="GV321" s="31"/>
      <c r="GW321" s="31"/>
      <c r="GX321" s="31"/>
      <c r="GY321" s="31"/>
      <c r="GZ321" s="31"/>
      <c r="HA321" s="31"/>
      <c r="HB321" s="31"/>
      <c r="HC321" s="31"/>
      <c r="HD321" s="31"/>
      <c r="HE321" s="31"/>
      <c r="HF321" s="31"/>
    </row>
    <row r="322" spans="3:214" x14ac:dyDescent="0.25">
      <c r="C322" s="31"/>
      <c r="D322" s="31"/>
      <c r="H322" s="31"/>
      <c r="J322" s="86"/>
      <c r="K322" s="86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  <c r="CU322" s="31"/>
      <c r="CV322" s="31"/>
      <c r="CW322" s="31"/>
      <c r="CX322" s="31"/>
      <c r="CY322" s="31"/>
      <c r="CZ322" s="31"/>
      <c r="DA322" s="31"/>
      <c r="DB322" s="31"/>
      <c r="DC322" s="31"/>
      <c r="DD322" s="31"/>
      <c r="DE322" s="31"/>
      <c r="DF322" s="31"/>
      <c r="DG322" s="31"/>
      <c r="DH322" s="31"/>
      <c r="DI322" s="31"/>
      <c r="DJ322" s="31"/>
      <c r="DK322" s="31"/>
      <c r="DL322" s="31"/>
      <c r="DM322" s="31"/>
      <c r="DN322" s="31"/>
      <c r="DO322" s="31"/>
      <c r="DP322" s="31"/>
      <c r="DQ322" s="31"/>
      <c r="DR322" s="31"/>
      <c r="DS322" s="31"/>
      <c r="DT322" s="31"/>
      <c r="DU322" s="31"/>
      <c r="DV322" s="31"/>
      <c r="DW322" s="31"/>
      <c r="DX322" s="31"/>
      <c r="DY322" s="31"/>
      <c r="DZ322" s="31"/>
      <c r="EA322" s="31"/>
      <c r="EB322" s="31"/>
      <c r="EC322" s="31"/>
      <c r="ED322" s="31"/>
      <c r="EE322" s="31"/>
      <c r="EF322" s="31"/>
      <c r="EG322" s="31"/>
      <c r="EH322" s="31"/>
      <c r="EI322" s="31"/>
      <c r="EJ322" s="31"/>
      <c r="EK322" s="31"/>
      <c r="EL322" s="31"/>
      <c r="EM322" s="31"/>
      <c r="EN322" s="31"/>
      <c r="EO322" s="31"/>
      <c r="EP322" s="31"/>
      <c r="EQ322" s="31"/>
      <c r="ER322" s="31"/>
      <c r="ES322" s="31"/>
      <c r="ET322" s="31"/>
      <c r="EU322" s="31"/>
      <c r="EV322" s="31"/>
      <c r="EW322" s="31"/>
      <c r="EX322" s="31"/>
      <c r="EY322" s="31"/>
      <c r="EZ322" s="31"/>
      <c r="FA322" s="31"/>
      <c r="FB322" s="31"/>
      <c r="FC322" s="31"/>
      <c r="FD322" s="31"/>
      <c r="FE322" s="31"/>
      <c r="FF322" s="31"/>
      <c r="FG322" s="31"/>
      <c r="FH322" s="31"/>
      <c r="FI322" s="31"/>
      <c r="FJ322" s="31"/>
      <c r="FK322" s="31"/>
      <c r="FL322" s="31"/>
      <c r="FM322" s="31"/>
      <c r="FN322" s="31"/>
      <c r="FO322" s="31"/>
      <c r="FP322" s="31"/>
      <c r="FQ322" s="31"/>
      <c r="FR322" s="31"/>
      <c r="FS322" s="31"/>
      <c r="FT322" s="31"/>
      <c r="FU322" s="31"/>
      <c r="FV322" s="31"/>
      <c r="FW322" s="31"/>
      <c r="FX322" s="31"/>
      <c r="FY322" s="31"/>
      <c r="FZ322" s="31"/>
      <c r="GA322" s="31"/>
      <c r="GB322" s="31"/>
      <c r="GC322" s="31"/>
      <c r="GD322" s="31"/>
      <c r="GE322" s="31"/>
      <c r="GF322" s="31"/>
      <c r="GG322" s="31"/>
      <c r="GH322" s="31"/>
      <c r="GI322" s="31"/>
      <c r="GJ322" s="31"/>
      <c r="GK322" s="31"/>
      <c r="GL322" s="31"/>
      <c r="GM322" s="31"/>
      <c r="GN322" s="31"/>
      <c r="GO322" s="31"/>
      <c r="GP322" s="31"/>
      <c r="GQ322" s="31"/>
      <c r="GR322" s="31"/>
      <c r="GS322" s="31"/>
      <c r="GT322" s="31"/>
      <c r="GU322" s="31"/>
      <c r="GV322" s="31"/>
      <c r="GW322" s="31"/>
      <c r="GX322" s="31"/>
      <c r="GY322" s="31"/>
      <c r="GZ322" s="31"/>
      <c r="HA322" s="31"/>
      <c r="HB322" s="31"/>
      <c r="HC322" s="31"/>
      <c r="HD322" s="31"/>
      <c r="HE322" s="31"/>
      <c r="HF322" s="31"/>
    </row>
    <row r="323" spans="3:214" x14ac:dyDescent="0.25">
      <c r="C323" s="31"/>
      <c r="D323" s="31"/>
      <c r="H323" s="31"/>
      <c r="J323" s="86"/>
      <c r="K323" s="86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  <c r="DA323" s="31"/>
      <c r="DB323" s="31"/>
      <c r="DC323" s="31"/>
      <c r="DD323" s="31"/>
      <c r="DE323" s="31"/>
      <c r="DF323" s="31"/>
      <c r="DG323" s="31"/>
      <c r="DH323" s="31"/>
      <c r="DI323" s="31"/>
      <c r="DJ323" s="31"/>
      <c r="DK323" s="31"/>
      <c r="DL323" s="31"/>
      <c r="DM323" s="31"/>
      <c r="DN323" s="31"/>
      <c r="DO323" s="31"/>
      <c r="DP323" s="31"/>
      <c r="DQ323" s="31"/>
      <c r="DR323" s="31"/>
      <c r="DS323" s="31"/>
      <c r="DT323" s="31"/>
      <c r="DU323" s="31"/>
      <c r="DV323" s="31"/>
      <c r="DW323" s="31"/>
      <c r="DX323" s="31"/>
      <c r="DY323" s="31"/>
      <c r="DZ323" s="31"/>
      <c r="EA323" s="31"/>
      <c r="EB323" s="31"/>
      <c r="EC323" s="31"/>
      <c r="ED323" s="31"/>
      <c r="EE323" s="31"/>
      <c r="EF323" s="31"/>
      <c r="EG323" s="31"/>
      <c r="EH323" s="31"/>
      <c r="EI323" s="31"/>
      <c r="EJ323" s="31"/>
      <c r="EK323" s="31"/>
      <c r="EL323" s="31"/>
      <c r="EM323" s="31"/>
      <c r="EN323" s="31"/>
      <c r="EO323" s="31"/>
      <c r="EP323" s="31"/>
      <c r="EQ323" s="31"/>
      <c r="ER323" s="31"/>
      <c r="ES323" s="31"/>
      <c r="ET323" s="31"/>
      <c r="EU323" s="31"/>
      <c r="EV323" s="31"/>
      <c r="EW323" s="31"/>
      <c r="EX323" s="31"/>
      <c r="EY323" s="31"/>
      <c r="EZ323" s="31"/>
      <c r="FA323" s="31"/>
      <c r="FB323" s="31"/>
      <c r="FC323" s="31"/>
      <c r="FD323" s="31"/>
      <c r="FE323" s="31"/>
      <c r="FF323" s="31"/>
      <c r="FG323" s="31"/>
      <c r="FH323" s="31"/>
      <c r="FI323" s="31"/>
      <c r="FJ323" s="31"/>
      <c r="FK323" s="31"/>
      <c r="FL323" s="31"/>
      <c r="FM323" s="31"/>
      <c r="FN323" s="31"/>
      <c r="FO323" s="31"/>
      <c r="FP323" s="31"/>
      <c r="FQ323" s="31"/>
      <c r="FR323" s="31"/>
      <c r="FS323" s="31"/>
      <c r="FT323" s="31"/>
      <c r="FU323" s="31"/>
      <c r="FV323" s="31"/>
      <c r="FW323" s="31"/>
      <c r="FX323" s="31"/>
      <c r="FY323" s="31"/>
      <c r="FZ323" s="31"/>
      <c r="GA323" s="31"/>
      <c r="GB323" s="31"/>
      <c r="GC323" s="31"/>
      <c r="GD323" s="31"/>
      <c r="GE323" s="31"/>
      <c r="GF323" s="31"/>
      <c r="GG323" s="31"/>
      <c r="GH323" s="31"/>
      <c r="GI323" s="31"/>
      <c r="GJ323" s="31"/>
      <c r="GK323" s="31"/>
      <c r="GL323" s="31"/>
      <c r="GM323" s="31"/>
      <c r="GN323" s="31"/>
      <c r="GO323" s="31"/>
      <c r="GP323" s="31"/>
      <c r="GQ323" s="31"/>
      <c r="GR323" s="31"/>
      <c r="GS323" s="31"/>
      <c r="GT323" s="31"/>
      <c r="GU323" s="31"/>
      <c r="GV323" s="31"/>
      <c r="GW323" s="31"/>
      <c r="GX323" s="31"/>
      <c r="GY323" s="31"/>
      <c r="GZ323" s="31"/>
      <c r="HA323" s="31"/>
      <c r="HB323" s="31"/>
      <c r="HC323" s="31"/>
      <c r="HD323" s="31"/>
      <c r="HE323" s="31"/>
      <c r="HF323" s="31"/>
    </row>
    <row r="324" spans="3:214" x14ac:dyDescent="0.25">
      <c r="C324" s="31"/>
      <c r="D324" s="31"/>
      <c r="H324" s="31"/>
      <c r="J324" s="86"/>
      <c r="K324" s="86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1"/>
      <c r="CT324" s="31"/>
      <c r="CU324" s="31"/>
      <c r="CV324" s="31"/>
      <c r="CW324" s="31"/>
      <c r="CX324" s="31"/>
      <c r="CY324" s="31"/>
      <c r="CZ324" s="31"/>
      <c r="DA324" s="31"/>
      <c r="DB324" s="31"/>
      <c r="DC324" s="31"/>
      <c r="DD324" s="31"/>
      <c r="DE324" s="31"/>
      <c r="DF324" s="31"/>
      <c r="DG324" s="31"/>
      <c r="DH324" s="31"/>
      <c r="DI324" s="31"/>
      <c r="DJ324" s="31"/>
      <c r="DK324" s="31"/>
      <c r="DL324" s="31"/>
      <c r="DM324" s="31"/>
      <c r="DN324" s="31"/>
      <c r="DO324" s="31"/>
      <c r="DP324" s="31"/>
      <c r="DQ324" s="31"/>
      <c r="DR324" s="31"/>
      <c r="DS324" s="31"/>
      <c r="DT324" s="31"/>
      <c r="DU324" s="31"/>
      <c r="DV324" s="31"/>
      <c r="DW324" s="31"/>
      <c r="DX324" s="31"/>
      <c r="DY324" s="31"/>
      <c r="DZ324" s="31"/>
      <c r="EA324" s="31"/>
      <c r="EB324" s="31"/>
      <c r="EC324" s="31"/>
      <c r="ED324" s="31"/>
      <c r="EE324" s="31"/>
      <c r="EF324" s="31"/>
      <c r="EG324" s="31"/>
      <c r="EH324" s="31"/>
      <c r="EI324" s="31"/>
      <c r="EJ324" s="31"/>
      <c r="EK324" s="31"/>
      <c r="EL324" s="31"/>
      <c r="EM324" s="31"/>
      <c r="EN324" s="31"/>
      <c r="EO324" s="31"/>
      <c r="EP324" s="31"/>
      <c r="EQ324" s="31"/>
      <c r="ER324" s="31"/>
      <c r="ES324" s="31"/>
      <c r="ET324" s="31"/>
      <c r="EU324" s="31"/>
      <c r="EV324" s="31"/>
      <c r="EW324" s="31"/>
      <c r="EX324" s="31"/>
      <c r="EY324" s="31"/>
      <c r="EZ324" s="31"/>
      <c r="FA324" s="31"/>
      <c r="FB324" s="31"/>
      <c r="FC324" s="31"/>
      <c r="FD324" s="31"/>
      <c r="FE324" s="31"/>
      <c r="FF324" s="31"/>
      <c r="FG324" s="31"/>
      <c r="FH324" s="31"/>
      <c r="FI324" s="31"/>
      <c r="FJ324" s="31"/>
      <c r="FK324" s="31"/>
      <c r="FL324" s="31"/>
      <c r="FM324" s="31"/>
      <c r="FN324" s="31"/>
      <c r="FO324" s="31"/>
      <c r="FP324" s="31"/>
      <c r="FQ324" s="31"/>
      <c r="FR324" s="31"/>
      <c r="FS324" s="31"/>
      <c r="FT324" s="31"/>
      <c r="FU324" s="31"/>
      <c r="FV324" s="31"/>
      <c r="FW324" s="31"/>
      <c r="FX324" s="31"/>
      <c r="FY324" s="31"/>
      <c r="FZ324" s="31"/>
      <c r="GA324" s="31"/>
      <c r="GB324" s="31"/>
      <c r="GC324" s="31"/>
      <c r="GD324" s="31"/>
      <c r="GE324" s="31"/>
      <c r="GF324" s="31"/>
      <c r="GG324" s="31"/>
      <c r="GH324" s="31"/>
      <c r="GI324" s="31"/>
      <c r="GJ324" s="31"/>
      <c r="GK324" s="31"/>
      <c r="GL324" s="31"/>
      <c r="GM324" s="31"/>
      <c r="GN324" s="31"/>
      <c r="GO324" s="31"/>
      <c r="GP324" s="31"/>
      <c r="GQ324" s="31"/>
      <c r="GR324" s="31"/>
      <c r="GS324" s="31"/>
      <c r="GT324" s="31"/>
      <c r="GU324" s="31"/>
      <c r="GV324" s="31"/>
      <c r="GW324" s="31"/>
      <c r="GX324" s="31"/>
      <c r="GY324" s="31"/>
      <c r="GZ324" s="31"/>
      <c r="HA324" s="31"/>
      <c r="HB324" s="31"/>
      <c r="HC324" s="31"/>
      <c r="HD324" s="31"/>
      <c r="HE324" s="31"/>
      <c r="HF324" s="31"/>
    </row>
    <row r="325" spans="3:214" x14ac:dyDescent="0.25">
      <c r="C325" s="31"/>
      <c r="D325" s="31"/>
      <c r="H325" s="31"/>
      <c r="J325" s="86"/>
      <c r="K325" s="86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  <c r="CS325" s="31"/>
      <c r="CT325" s="31"/>
      <c r="CU325" s="31"/>
      <c r="CV325" s="31"/>
      <c r="CW325" s="31"/>
      <c r="CX325" s="31"/>
      <c r="CY325" s="31"/>
      <c r="CZ325" s="31"/>
      <c r="DA325" s="31"/>
      <c r="DB325" s="31"/>
      <c r="DC325" s="31"/>
      <c r="DD325" s="31"/>
      <c r="DE325" s="31"/>
      <c r="DF325" s="31"/>
      <c r="DG325" s="31"/>
      <c r="DH325" s="31"/>
      <c r="DI325" s="31"/>
      <c r="DJ325" s="31"/>
      <c r="DK325" s="31"/>
      <c r="DL325" s="31"/>
      <c r="DM325" s="31"/>
      <c r="DN325" s="31"/>
      <c r="DO325" s="31"/>
      <c r="DP325" s="31"/>
      <c r="DQ325" s="31"/>
      <c r="DR325" s="31"/>
      <c r="DS325" s="31"/>
      <c r="DT325" s="31"/>
      <c r="DU325" s="31"/>
      <c r="DV325" s="31"/>
      <c r="DW325" s="31"/>
      <c r="DX325" s="31"/>
      <c r="DY325" s="31"/>
      <c r="DZ325" s="31"/>
      <c r="EA325" s="31"/>
      <c r="EB325" s="31"/>
      <c r="EC325" s="31"/>
      <c r="ED325" s="31"/>
      <c r="EE325" s="31"/>
      <c r="EF325" s="31"/>
      <c r="EG325" s="31"/>
      <c r="EH325" s="31"/>
      <c r="EI325" s="31"/>
      <c r="EJ325" s="31"/>
      <c r="EK325" s="31"/>
      <c r="EL325" s="31"/>
      <c r="EM325" s="31"/>
      <c r="EN325" s="31"/>
      <c r="EO325" s="31"/>
      <c r="EP325" s="31"/>
      <c r="EQ325" s="31"/>
      <c r="ER325" s="31"/>
      <c r="ES325" s="31"/>
      <c r="ET325" s="31"/>
      <c r="EU325" s="31"/>
      <c r="EV325" s="31"/>
      <c r="EW325" s="31"/>
      <c r="EX325" s="31"/>
      <c r="EY325" s="31"/>
      <c r="EZ325" s="31"/>
      <c r="FA325" s="31"/>
      <c r="FB325" s="31"/>
      <c r="FC325" s="31"/>
      <c r="FD325" s="31"/>
      <c r="FE325" s="31"/>
      <c r="FF325" s="31"/>
      <c r="FG325" s="31"/>
      <c r="FH325" s="31"/>
      <c r="FI325" s="31"/>
      <c r="FJ325" s="31"/>
      <c r="FK325" s="31"/>
      <c r="FL325" s="31"/>
      <c r="FM325" s="31"/>
      <c r="FN325" s="31"/>
      <c r="FO325" s="31"/>
      <c r="FP325" s="31"/>
      <c r="FQ325" s="31"/>
      <c r="FR325" s="31"/>
      <c r="FS325" s="31"/>
      <c r="FT325" s="31"/>
      <c r="FU325" s="31"/>
      <c r="FV325" s="31"/>
      <c r="FW325" s="31"/>
      <c r="FX325" s="31"/>
      <c r="FY325" s="31"/>
      <c r="FZ325" s="31"/>
      <c r="GA325" s="31"/>
      <c r="GB325" s="31"/>
      <c r="GC325" s="31"/>
      <c r="GD325" s="31"/>
      <c r="GE325" s="31"/>
      <c r="GF325" s="31"/>
      <c r="GG325" s="31"/>
      <c r="GH325" s="31"/>
      <c r="GI325" s="31"/>
      <c r="GJ325" s="31"/>
      <c r="GK325" s="31"/>
      <c r="GL325" s="31"/>
      <c r="GM325" s="31"/>
      <c r="GN325" s="31"/>
      <c r="GO325" s="31"/>
      <c r="GP325" s="31"/>
      <c r="GQ325" s="31"/>
      <c r="GR325" s="31"/>
      <c r="GS325" s="31"/>
      <c r="GT325" s="31"/>
      <c r="GU325" s="31"/>
      <c r="GV325" s="31"/>
      <c r="GW325" s="31"/>
      <c r="GX325" s="31"/>
      <c r="GY325" s="31"/>
      <c r="GZ325" s="31"/>
      <c r="HA325" s="31"/>
      <c r="HB325" s="31"/>
      <c r="HC325" s="31"/>
      <c r="HD325" s="31"/>
      <c r="HE325" s="31"/>
      <c r="HF325" s="31"/>
    </row>
    <row r="326" spans="3:214" x14ac:dyDescent="0.25">
      <c r="C326" s="31"/>
      <c r="D326" s="31"/>
      <c r="H326" s="31"/>
      <c r="J326" s="86"/>
      <c r="K326" s="86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  <c r="CS326" s="31"/>
      <c r="CT326" s="31"/>
      <c r="CU326" s="31"/>
      <c r="CV326" s="31"/>
      <c r="CW326" s="31"/>
      <c r="CX326" s="31"/>
      <c r="CY326" s="31"/>
      <c r="CZ326" s="31"/>
      <c r="DA326" s="31"/>
      <c r="DB326" s="31"/>
      <c r="DC326" s="31"/>
      <c r="DD326" s="31"/>
      <c r="DE326" s="31"/>
      <c r="DF326" s="31"/>
      <c r="DG326" s="31"/>
      <c r="DH326" s="31"/>
      <c r="DI326" s="31"/>
      <c r="DJ326" s="31"/>
      <c r="DK326" s="31"/>
      <c r="DL326" s="31"/>
      <c r="DM326" s="31"/>
      <c r="DN326" s="31"/>
      <c r="DO326" s="31"/>
      <c r="DP326" s="31"/>
      <c r="DQ326" s="31"/>
      <c r="DR326" s="31"/>
      <c r="DS326" s="31"/>
      <c r="DT326" s="31"/>
      <c r="DU326" s="31"/>
      <c r="DV326" s="31"/>
      <c r="DW326" s="31"/>
      <c r="DX326" s="31"/>
      <c r="DY326" s="31"/>
      <c r="DZ326" s="31"/>
      <c r="EA326" s="31"/>
      <c r="EB326" s="31"/>
      <c r="EC326" s="31"/>
      <c r="ED326" s="31"/>
      <c r="EE326" s="31"/>
      <c r="EF326" s="31"/>
      <c r="EG326" s="31"/>
      <c r="EH326" s="31"/>
      <c r="EI326" s="31"/>
      <c r="EJ326" s="31"/>
      <c r="EK326" s="31"/>
      <c r="EL326" s="31"/>
      <c r="EM326" s="31"/>
      <c r="EN326" s="31"/>
      <c r="EO326" s="31"/>
      <c r="EP326" s="31"/>
      <c r="EQ326" s="31"/>
      <c r="ER326" s="31"/>
      <c r="ES326" s="31"/>
      <c r="ET326" s="31"/>
      <c r="EU326" s="31"/>
      <c r="EV326" s="31"/>
      <c r="EW326" s="31"/>
      <c r="EX326" s="31"/>
      <c r="EY326" s="31"/>
      <c r="EZ326" s="31"/>
      <c r="FA326" s="31"/>
      <c r="FB326" s="31"/>
      <c r="FC326" s="31"/>
      <c r="FD326" s="31"/>
      <c r="FE326" s="31"/>
      <c r="FF326" s="31"/>
      <c r="FG326" s="31"/>
      <c r="FH326" s="31"/>
      <c r="FI326" s="31"/>
      <c r="FJ326" s="31"/>
      <c r="FK326" s="31"/>
      <c r="FL326" s="31"/>
      <c r="FM326" s="31"/>
      <c r="FN326" s="31"/>
      <c r="FO326" s="31"/>
      <c r="FP326" s="31"/>
      <c r="FQ326" s="31"/>
      <c r="FR326" s="31"/>
      <c r="FS326" s="31"/>
      <c r="FT326" s="31"/>
      <c r="FU326" s="31"/>
      <c r="FV326" s="31"/>
      <c r="FW326" s="31"/>
      <c r="FX326" s="31"/>
      <c r="FY326" s="31"/>
      <c r="FZ326" s="31"/>
      <c r="GA326" s="31"/>
      <c r="GB326" s="31"/>
      <c r="GC326" s="31"/>
      <c r="GD326" s="31"/>
      <c r="GE326" s="31"/>
      <c r="GF326" s="31"/>
      <c r="GG326" s="31"/>
      <c r="GH326" s="31"/>
      <c r="GI326" s="31"/>
      <c r="GJ326" s="31"/>
      <c r="GK326" s="31"/>
      <c r="GL326" s="31"/>
      <c r="GM326" s="31"/>
      <c r="GN326" s="31"/>
      <c r="GO326" s="31"/>
      <c r="GP326" s="31"/>
      <c r="GQ326" s="31"/>
      <c r="GR326" s="31"/>
      <c r="GS326" s="31"/>
      <c r="GT326" s="31"/>
      <c r="GU326" s="31"/>
      <c r="GV326" s="31"/>
      <c r="GW326" s="31"/>
      <c r="GX326" s="31"/>
      <c r="GY326" s="31"/>
      <c r="GZ326" s="31"/>
      <c r="HA326" s="31"/>
      <c r="HB326" s="31"/>
      <c r="HC326" s="31"/>
      <c r="HD326" s="31"/>
      <c r="HE326" s="31"/>
      <c r="HF326" s="31"/>
    </row>
    <row r="327" spans="3:214" x14ac:dyDescent="0.25">
      <c r="C327" s="31"/>
      <c r="D327" s="31"/>
      <c r="H327" s="31"/>
      <c r="J327" s="86"/>
      <c r="K327" s="86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  <c r="CM327" s="31"/>
      <c r="CN327" s="31"/>
      <c r="CO327" s="31"/>
      <c r="CP327" s="31"/>
      <c r="CQ327" s="31"/>
      <c r="CR327" s="31"/>
      <c r="CS327" s="31"/>
      <c r="CT327" s="31"/>
      <c r="CU327" s="31"/>
      <c r="CV327" s="31"/>
      <c r="CW327" s="31"/>
      <c r="CX327" s="31"/>
      <c r="CY327" s="31"/>
      <c r="CZ327" s="31"/>
      <c r="DA327" s="31"/>
      <c r="DB327" s="31"/>
      <c r="DC327" s="31"/>
      <c r="DD327" s="31"/>
      <c r="DE327" s="31"/>
      <c r="DF327" s="31"/>
      <c r="DG327" s="31"/>
      <c r="DH327" s="31"/>
      <c r="DI327" s="31"/>
      <c r="DJ327" s="31"/>
      <c r="DK327" s="31"/>
      <c r="DL327" s="31"/>
      <c r="DM327" s="31"/>
      <c r="DN327" s="31"/>
      <c r="DO327" s="31"/>
      <c r="DP327" s="31"/>
      <c r="DQ327" s="31"/>
      <c r="DR327" s="31"/>
      <c r="DS327" s="31"/>
      <c r="DT327" s="31"/>
      <c r="DU327" s="31"/>
      <c r="DV327" s="31"/>
      <c r="DW327" s="31"/>
      <c r="DX327" s="31"/>
      <c r="DY327" s="31"/>
      <c r="DZ327" s="31"/>
      <c r="EA327" s="31"/>
      <c r="EB327" s="31"/>
      <c r="EC327" s="31"/>
      <c r="ED327" s="31"/>
      <c r="EE327" s="31"/>
      <c r="EF327" s="31"/>
      <c r="EG327" s="31"/>
      <c r="EH327" s="31"/>
      <c r="EI327" s="31"/>
      <c r="EJ327" s="31"/>
      <c r="EK327" s="31"/>
      <c r="EL327" s="31"/>
      <c r="EM327" s="31"/>
      <c r="EN327" s="31"/>
      <c r="EO327" s="31"/>
      <c r="EP327" s="31"/>
      <c r="EQ327" s="31"/>
      <c r="ER327" s="31"/>
      <c r="ES327" s="31"/>
      <c r="ET327" s="31"/>
      <c r="EU327" s="31"/>
      <c r="EV327" s="31"/>
      <c r="EW327" s="31"/>
      <c r="EX327" s="31"/>
      <c r="EY327" s="31"/>
      <c r="EZ327" s="31"/>
      <c r="FA327" s="31"/>
      <c r="FB327" s="31"/>
      <c r="FC327" s="31"/>
      <c r="FD327" s="31"/>
      <c r="FE327" s="31"/>
      <c r="FF327" s="31"/>
      <c r="FG327" s="31"/>
      <c r="FH327" s="31"/>
      <c r="FI327" s="31"/>
      <c r="FJ327" s="31"/>
      <c r="FK327" s="31"/>
      <c r="FL327" s="31"/>
      <c r="FM327" s="31"/>
      <c r="FN327" s="31"/>
      <c r="FO327" s="31"/>
      <c r="FP327" s="31"/>
      <c r="FQ327" s="31"/>
      <c r="FR327" s="31"/>
      <c r="FS327" s="31"/>
      <c r="FT327" s="31"/>
      <c r="FU327" s="31"/>
      <c r="FV327" s="31"/>
      <c r="FW327" s="31"/>
      <c r="FX327" s="31"/>
      <c r="FY327" s="31"/>
      <c r="FZ327" s="31"/>
      <c r="GA327" s="31"/>
      <c r="GB327" s="31"/>
      <c r="GC327" s="31"/>
      <c r="GD327" s="31"/>
      <c r="GE327" s="31"/>
      <c r="GF327" s="31"/>
      <c r="GG327" s="31"/>
      <c r="GH327" s="31"/>
      <c r="GI327" s="31"/>
      <c r="GJ327" s="31"/>
      <c r="GK327" s="31"/>
      <c r="GL327" s="31"/>
      <c r="GM327" s="31"/>
      <c r="GN327" s="31"/>
      <c r="GO327" s="31"/>
      <c r="GP327" s="31"/>
      <c r="GQ327" s="31"/>
      <c r="GR327" s="31"/>
      <c r="GS327" s="31"/>
      <c r="GT327" s="31"/>
      <c r="GU327" s="31"/>
      <c r="GV327" s="31"/>
      <c r="GW327" s="31"/>
      <c r="GX327" s="31"/>
      <c r="GY327" s="31"/>
      <c r="GZ327" s="31"/>
      <c r="HA327" s="31"/>
      <c r="HB327" s="31"/>
      <c r="HC327" s="31"/>
      <c r="HD327" s="31"/>
      <c r="HE327" s="31"/>
      <c r="HF327" s="31"/>
    </row>
    <row r="328" spans="3:214" x14ac:dyDescent="0.25">
      <c r="C328" s="31"/>
      <c r="D328" s="31"/>
      <c r="H328" s="31"/>
      <c r="J328" s="86"/>
      <c r="K328" s="86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  <c r="CS328" s="31"/>
      <c r="CT328" s="31"/>
      <c r="CU328" s="31"/>
      <c r="CV328" s="31"/>
      <c r="CW328" s="31"/>
      <c r="CX328" s="31"/>
      <c r="CY328" s="31"/>
      <c r="CZ328" s="31"/>
      <c r="DA328" s="31"/>
      <c r="DB328" s="31"/>
      <c r="DC328" s="31"/>
      <c r="DD328" s="31"/>
      <c r="DE328" s="31"/>
      <c r="DF328" s="31"/>
      <c r="DG328" s="31"/>
      <c r="DH328" s="31"/>
      <c r="DI328" s="31"/>
      <c r="DJ328" s="31"/>
      <c r="DK328" s="31"/>
      <c r="DL328" s="31"/>
      <c r="DM328" s="31"/>
      <c r="DN328" s="31"/>
      <c r="DO328" s="31"/>
      <c r="DP328" s="31"/>
      <c r="DQ328" s="31"/>
      <c r="DR328" s="31"/>
      <c r="DS328" s="31"/>
      <c r="DT328" s="31"/>
      <c r="DU328" s="31"/>
      <c r="DV328" s="31"/>
      <c r="DW328" s="31"/>
      <c r="DX328" s="31"/>
      <c r="DY328" s="31"/>
      <c r="DZ328" s="31"/>
      <c r="EA328" s="31"/>
      <c r="EB328" s="31"/>
      <c r="EC328" s="31"/>
      <c r="ED328" s="31"/>
      <c r="EE328" s="31"/>
      <c r="EF328" s="31"/>
      <c r="EG328" s="31"/>
      <c r="EH328" s="31"/>
      <c r="EI328" s="31"/>
      <c r="EJ328" s="31"/>
      <c r="EK328" s="31"/>
      <c r="EL328" s="31"/>
      <c r="EM328" s="31"/>
      <c r="EN328" s="31"/>
      <c r="EO328" s="31"/>
      <c r="EP328" s="31"/>
      <c r="EQ328" s="31"/>
      <c r="ER328" s="31"/>
      <c r="ES328" s="31"/>
      <c r="ET328" s="31"/>
      <c r="EU328" s="31"/>
      <c r="EV328" s="31"/>
      <c r="EW328" s="31"/>
      <c r="EX328" s="31"/>
      <c r="EY328" s="31"/>
      <c r="EZ328" s="31"/>
      <c r="FA328" s="31"/>
      <c r="FB328" s="31"/>
      <c r="FC328" s="31"/>
      <c r="FD328" s="31"/>
      <c r="FE328" s="31"/>
      <c r="FF328" s="31"/>
      <c r="FG328" s="31"/>
      <c r="FH328" s="31"/>
      <c r="FI328" s="31"/>
      <c r="FJ328" s="31"/>
      <c r="FK328" s="31"/>
      <c r="FL328" s="31"/>
      <c r="FM328" s="31"/>
      <c r="FN328" s="31"/>
      <c r="FO328" s="31"/>
      <c r="FP328" s="31"/>
      <c r="FQ328" s="31"/>
      <c r="FR328" s="31"/>
      <c r="FS328" s="31"/>
      <c r="FT328" s="31"/>
      <c r="FU328" s="31"/>
      <c r="FV328" s="31"/>
      <c r="FW328" s="31"/>
      <c r="FX328" s="31"/>
      <c r="FY328" s="31"/>
      <c r="FZ328" s="31"/>
      <c r="GA328" s="31"/>
      <c r="GB328" s="31"/>
      <c r="GC328" s="31"/>
      <c r="GD328" s="31"/>
      <c r="GE328" s="31"/>
      <c r="GF328" s="31"/>
      <c r="GG328" s="31"/>
      <c r="GH328" s="31"/>
      <c r="GI328" s="31"/>
      <c r="GJ328" s="31"/>
      <c r="GK328" s="31"/>
      <c r="GL328" s="31"/>
      <c r="GM328" s="31"/>
      <c r="GN328" s="31"/>
      <c r="GO328" s="31"/>
      <c r="GP328" s="31"/>
      <c r="GQ328" s="31"/>
      <c r="GR328" s="31"/>
      <c r="GS328" s="31"/>
      <c r="GT328" s="31"/>
      <c r="GU328" s="31"/>
      <c r="GV328" s="31"/>
      <c r="GW328" s="31"/>
      <c r="GX328" s="31"/>
      <c r="GY328" s="31"/>
      <c r="GZ328" s="31"/>
      <c r="HA328" s="31"/>
      <c r="HB328" s="31"/>
      <c r="HC328" s="31"/>
      <c r="HD328" s="31"/>
      <c r="HE328" s="31"/>
      <c r="HF328" s="31"/>
    </row>
    <row r="329" spans="3:214" x14ac:dyDescent="0.25">
      <c r="C329" s="31"/>
      <c r="D329" s="31"/>
      <c r="H329" s="31"/>
      <c r="J329" s="86"/>
      <c r="K329" s="86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  <c r="CO329" s="31"/>
      <c r="CP329" s="31"/>
      <c r="CQ329" s="31"/>
      <c r="CR329" s="31"/>
      <c r="CS329" s="31"/>
      <c r="CT329" s="31"/>
      <c r="CU329" s="31"/>
      <c r="CV329" s="31"/>
      <c r="CW329" s="31"/>
      <c r="CX329" s="31"/>
      <c r="CY329" s="31"/>
      <c r="CZ329" s="31"/>
      <c r="DA329" s="31"/>
      <c r="DB329" s="31"/>
      <c r="DC329" s="31"/>
      <c r="DD329" s="31"/>
      <c r="DE329" s="31"/>
      <c r="DF329" s="31"/>
      <c r="DG329" s="31"/>
      <c r="DH329" s="31"/>
      <c r="DI329" s="31"/>
      <c r="DJ329" s="31"/>
      <c r="DK329" s="31"/>
      <c r="DL329" s="31"/>
      <c r="DM329" s="31"/>
      <c r="DN329" s="31"/>
      <c r="DO329" s="31"/>
      <c r="DP329" s="31"/>
      <c r="DQ329" s="31"/>
      <c r="DR329" s="31"/>
      <c r="DS329" s="31"/>
      <c r="DT329" s="31"/>
      <c r="DU329" s="31"/>
      <c r="DV329" s="31"/>
      <c r="DW329" s="31"/>
      <c r="DX329" s="31"/>
      <c r="DY329" s="31"/>
      <c r="DZ329" s="31"/>
      <c r="EA329" s="31"/>
      <c r="EB329" s="31"/>
      <c r="EC329" s="31"/>
      <c r="ED329" s="31"/>
      <c r="EE329" s="31"/>
      <c r="EF329" s="31"/>
      <c r="EG329" s="31"/>
      <c r="EH329" s="31"/>
      <c r="EI329" s="31"/>
      <c r="EJ329" s="31"/>
      <c r="EK329" s="31"/>
      <c r="EL329" s="31"/>
      <c r="EM329" s="31"/>
      <c r="EN329" s="31"/>
      <c r="EO329" s="31"/>
      <c r="EP329" s="31"/>
      <c r="EQ329" s="31"/>
      <c r="ER329" s="31"/>
      <c r="ES329" s="31"/>
      <c r="ET329" s="31"/>
      <c r="EU329" s="31"/>
      <c r="EV329" s="31"/>
      <c r="EW329" s="31"/>
      <c r="EX329" s="31"/>
      <c r="EY329" s="31"/>
      <c r="EZ329" s="31"/>
      <c r="FA329" s="31"/>
      <c r="FB329" s="31"/>
      <c r="FC329" s="31"/>
      <c r="FD329" s="31"/>
      <c r="FE329" s="31"/>
      <c r="FF329" s="31"/>
      <c r="FG329" s="31"/>
      <c r="FH329" s="31"/>
      <c r="FI329" s="31"/>
      <c r="FJ329" s="31"/>
      <c r="FK329" s="31"/>
      <c r="FL329" s="31"/>
      <c r="FM329" s="31"/>
      <c r="FN329" s="31"/>
      <c r="FO329" s="31"/>
      <c r="FP329" s="31"/>
      <c r="FQ329" s="31"/>
      <c r="FR329" s="31"/>
      <c r="FS329" s="31"/>
      <c r="FT329" s="31"/>
      <c r="FU329" s="31"/>
      <c r="FV329" s="31"/>
      <c r="FW329" s="31"/>
      <c r="FX329" s="31"/>
      <c r="FY329" s="31"/>
      <c r="FZ329" s="31"/>
      <c r="GA329" s="31"/>
      <c r="GB329" s="31"/>
      <c r="GC329" s="31"/>
      <c r="GD329" s="31"/>
      <c r="GE329" s="31"/>
      <c r="GF329" s="31"/>
      <c r="GG329" s="31"/>
      <c r="GH329" s="31"/>
      <c r="GI329" s="31"/>
      <c r="GJ329" s="31"/>
      <c r="GK329" s="31"/>
      <c r="GL329" s="31"/>
      <c r="GM329" s="31"/>
      <c r="GN329" s="31"/>
      <c r="GO329" s="31"/>
      <c r="GP329" s="31"/>
      <c r="GQ329" s="31"/>
      <c r="GR329" s="31"/>
      <c r="GS329" s="31"/>
      <c r="GT329" s="31"/>
      <c r="GU329" s="31"/>
      <c r="GV329" s="31"/>
      <c r="GW329" s="31"/>
      <c r="GX329" s="31"/>
      <c r="GY329" s="31"/>
      <c r="GZ329" s="31"/>
      <c r="HA329" s="31"/>
      <c r="HB329" s="31"/>
      <c r="HC329" s="31"/>
      <c r="HD329" s="31"/>
      <c r="HE329" s="31"/>
      <c r="HF329" s="31"/>
    </row>
    <row r="330" spans="3:214" x14ac:dyDescent="0.25">
      <c r="C330" s="31"/>
      <c r="D330" s="31"/>
      <c r="H330" s="31"/>
      <c r="J330" s="86"/>
      <c r="K330" s="86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  <c r="CO330" s="31"/>
      <c r="CP330" s="31"/>
      <c r="CQ330" s="31"/>
      <c r="CR330" s="31"/>
      <c r="CS330" s="31"/>
      <c r="CT330" s="31"/>
      <c r="CU330" s="31"/>
      <c r="CV330" s="31"/>
      <c r="CW330" s="31"/>
      <c r="CX330" s="31"/>
      <c r="CY330" s="31"/>
      <c r="CZ330" s="31"/>
      <c r="DA330" s="31"/>
      <c r="DB330" s="31"/>
      <c r="DC330" s="31"/>
      <c r="DD330" s="31"/>
      <c r="DE330" s="31"/>
      <c r="DF330" s="31"/>
      <c r="DG330" s="31"/>
      <c r="DH330" s="31"/>
      <c r="DI330" s="31"/>
      <c r="DJ330" s="31"/>
      <c r="DK330" s="31"/>
      <c r="DL330" s="31"/>
      <c r="DM330" s="31"/>
      <c r="DN330" s="31"/>
      <c r="DO330" s="31"/>
      <c r="DP330" s="31"/>
      <c r="DQ330" s="31"/>
      <c r="DR330" s="31"/>
      <c r="DS330" s="31"/>
      <c r="DT330" s="31"/>
      <c r="DU330" s="31"/>
      <c r="DV330" s="31"/>
      <c r="DW330" s="31"/>
      <c r="DX330" s="31"/>
      <c r="DY330" s="31"/>
      <c r="DZ330" s="31"/>
      <c r="EA330" s="31"/>
      <c r="EB330" s="31"/>
      <c r="EC330" s="31"/>
      <c r="ED330" s="31"/>
      <c r="EE330" s="31"/>
      <c r="EF330" s="31"/>
      <c r="EG330" s="31"/>
      <c r="EH330" s="31"/>
      <c r="EI330" s="31"/>
      <c r="EJ330" s="31"/>
      <c r="EK330" s="31"/>
      <c r="EL330" s="31"/>
      <c r="EM330" s="31"/>
      <c r="EN330" s="31"/>
      <c r="EO330" s="31"/>
      <c r="EP330" s="31"/>
      <c r="EQ330" s="31"/>
      <c r="ER330" s="31"/>
      <c r="ES330" s="31"/>
      <c r="ET330" s="31"/>
      <c r="EU330" s="31"/>
      <c r="EV330" s="31"/>
      <c r="EW330" s="31"/>
      <c r="EX330" s="31"/>
      <c r="EY330" s="31"/>
      <c r="EZ330" s="31"/>
      <c r="FA330" s="31"/>
      <c r="FB330" s="31"/>
      <c r="FC330" s="31"/>
      <c r="FD330" s="31"/>
      <c r="FE330" s="31"/>
      <c r="FF330" s="31"/>
      <c r="FG330" s="31"/>
      <c r="FH330" s="31"/>
      <c r="FI330" s="31"/>
      <c r="FJ330" s="31"/>
      <c r="FK330" s="31"/>
      <c r="FL330" s="31"/>
      <c r="FM330" s="31"/>
      <c r="FN330" s="31"/>
      <c r="FO330" s="31"/>
      <c r="FP330" s="31"/>
      <c r="FQ330" s="31"/>
      <c r="FR330" s="31"/>
      <c r="FS330" s="31"/>
      <c r="FT330" s="31"/>
      <c r="FU330" s="31"/>
      <c r="FV330" s="31"/>
      <c r="FW330" s="31"/>
      <c r="FX330" s="31"/>
      <c r="FY330" s="31"/>
      <c r="FZ330" s="31"/>
      <c r="GA330" s="31"/>
      <c r="GB330" s="31"/>
      <c r="GC330" s="31"/>
      <c r="GD330" s="31"/>
      <c r="GE330" s="31"/>
      <c r="GF330" s="31"/>
      <c r="GG330" s="31"/>
      <c r="GH330" s="31"/>
      <c r="GI330" s="31"/>
      <c r="GJ330" s="31"/>
      <c r="GK330" s="31"/>
      <c r="GL330" s="31"/>
      <c r="GM330" s="31"/>
      <c r="GN330" s="31"/>
      <c r="GO330" s="31"/>
      <c r="GP330" s="31"/>
      <c r="GQ330" s="31"/>
      <c r="GR330" s="31"/>
      <c r="GS330" s="31"/>
      <c r="GT330" s="31"/>
      <c r="GU330" s="31"/>
      <c r="GV330" s="31"/>
      <c r="GW330" s="31"/>
      <c r="GX330" s="31"/>
      <c r="GY330" s="31"/>
      <c r="GZ330" s="31"/>
      <c r="HA330" s="31"/>
      <c r="HB330" s="31"/>
      <c r="HC330" s="31"/>
      <c r="HD330" s="31"/>
      <c r="HE330" s="31"/>
      <c r="HF330" s="31"/>
    </row>
    <row r="331" spans="3:214" x14ac:dyDescent="0.25">
      <c r="C331" s="31"/>
      <c r="D331" s="31"/>
      <c r="H331" s="31"/>
      <c r="J331" s="86"/>
      <c r="K331" s="86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  <c r="CO331" s="31"/>
      <c r="CP331" s="31"/>
      <c r="CQ331" s="31"/>
      <c r="CR331" s="31"/>
      <c r="CS331" s="31"/>
      <c r="CT331" s="31"/>
      <c r="CU331" s="31"/>
      <c r="CV331" s="31"/>
      <c r="CW331" s="31"/>
      <c r="CX331" s="31"/>
      <c r="CY331" s="31"/>
      <c r="CZ331" s="31"/>
      <c r="DA331" s="31"/>
      <c r="DB331" s="31"/>
      <c r="DC331" s="31"/>
      <c r="DD331" s="31"/>
      <c r="DE331" s="31"/>
      <c r="DF331" s="31"/>
      <c r="DG331" s="31"/>
      <c r="DH331" s="31"/>
      <c r="DI331" s="31"/>
      <c r="DJ331" s="31"/>
      <c r="DK331" s="31"/>
      <c r="DL331" s="31"/>
      <c r="DM331" s="31"/>
      <c r="DN331" s="31"/>
      <c r="DO331" s="31"/>
      <c r="DP331" s="31"/>
      <c r="DQ331" s="31"/>
      <c r="DR331" s="31"/>
      <c r="DS331" s="31"/>
      <c r="DT331" s="31"/>
      <c r="DU331" s="31"/>
      <c r="DV331" s="31"/>
      <c r="DW331" s="31"/>
      <c r="DX331" s="31"/>
      <c r="DY331" s="31"/>
      <c r="DZ331" s="31"/>
      <c r="EA331" s="31"/>
      <c r="EB331" s="31"/>
      <c r="EC331" s="31"/>
      <c r="ED331" s="31"/>
      <c r="EE331" s="31"/>
      <c r="EF331" s="31"/>
      <c r="EG331" s="31"/>
      <c r="EH331" s="31"/>
      <c r="EI331" s="31"/>
      <c r="EJ331" s="31"/>
      <c r="EK331" s="31"/>
      <c r="EL331" s="31"/>
      <c r="EM331" s="31"/>
      <c r="EN331" s="31"/>
      <c r="EO331" s="31"/>
      <c r="EP331" s="31"/>
      <c r="EQ331" s="31"/>
      <c r="ER331" s="31"/>
      <c r="ES331" s="31"/>
      <c r="ET331" s="31"/>
      <c r="EU331" s="31"/>
      <c r="EV331" s="31"/>
      <c r="EW331" s="31"/>
      <c r="EX331" s="31"/>
      <c r="EY331" s="31"/>
      <c r="EZ331" s="31"/>
      <c r="FA331" s="31"/>
      <c r="FB331" s="31"/>
      <c r="FC331" s="31"/>
      <c r="FD331" s="31"/>
      <c r="FE331" s="31"/>
      <c r="FF331" s="31"/>
      <c r="FG331" s="31"/>
      <c r="FH331" s="31"/>
      <c r="FI331" s="31"/>
      <c r="FJ331" s="31"/>
      <c r="FK331" s="31"/>
      <c r="FL331" s="31"/>
      <c r="FM331" s="31"/>
      <c r="FN331" s="31"/>
      <c r="FO331" s="31"/>
      <c r="FP331" s="31"/>
      <c r="FQ331" s="31"/>
      <c r="FR331" s="31"/>
      <c r="FS331" s="31"/>
      <c r="FT331" s="31"/>
      <c r="FU331" s="31"/>
      <c r="FV331" s="31"/>
      <c r="FW331" s="31"/>
      <c r="FX331" s="31"/>
      <c r="FY331" s="31"/>
      <c r="FZ331" s="31"/>
      <c r="GA331" s="31"/>
      <c r="GB331" s="31"/>
      <c r="GC331" s="31"/>
      <c r="GD331" s="31"/>
      <c r="GE331" s="31"/>
      <c r="GF331" s="31"/>
      <c r="GG331" s="31"/>
      <c r="GH331" s="31"/>
      <c r="GI331" s="31"/>
      <c r="GJ331" s="31"/>
      <c r="GK331" s="31"/>
      <c r="GL331" s="31"/>
      <c r="GM331" s="31"/>
      <c r="GN331" s="31"/>
      <c r="GO331" s="31"/>
      <c r="GP331" s="31"/>
      <c r="GQ331" s="31"/>
      <c r="GR331" s="31"/>
      <c r="GS331" s="31"/>
      <c r="GT331" s="31"/>
      <c r="GU331" s="31"/>
      <c r="GV331" s="31"/>
      <c r="GW331" s="31"/>
      <c r="GX331" s="31"/>
      <c r="GY331" s="31"/>
      <c r="GZ331" s="31"/>
      <c r="HA331" s="31"/>
      <c r="HB331" s="31"/>
      <c r="HC331" s="31"/>
      <c r="HD331" s="31"/>
      <c r="HE331" s="31"/>
      <c r="HF331" s="31"/>
    </row>
    <row r="332" spans="3:214" x14ac:dyDescent="0.25">
      <c r="C332" s="31"/>
      <c r="D332" s="31"/>
      <c r="H332" s="31"/>
      <c r="J332" s="86"/>
      <c r="K332" s="86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  <c r="CS332" s="31"/>
      <c r="CT332" s="31"/>
      <c r="CU332" s="31"/>
      <c r="CV332" s="31"/>
      <c r="CW332" s="31"/>
      <c r="CX332" s="31"/>
      <c r="CY332" s="31"/>
      <c r="CZ332" s="31"/>
      <c r="DA332" s="31"/>
      <c r="DB332" s="31"/>
      <c r="DC332" s="31"/>
      <c r="DD332" s="31"/>
      <c r="DE332" s="31"/>
      <c r="DF332" s="31"/>
      <c r="DG332" s="31"/>
      <c r="DH332" s="31"/>
      <c r="DI332" s="31"/>
      <c r="DJ332" s="31"/>
      <c r="DK332" s="31"/>
      <c r="DL332" s="31"/>
      <c r="DM332" s="31"/>
      <c r="DN332" s="31"/>
      <c r="DO332" s="31"/>
      <c r="DP332" s="31"/>
      <c r="DQ332" s="31"/>
      <c r="DR332" s="31"/>
      <c r="DS332" s="31"/>
      <c r="DT332" s="31"/>
      <c r="DU332" s="31"/>
      <c r="DV332" s="31"/>
      <c r="DW332" s="31"/>
      <c r="DX332" s="31"/>
      <c r="DY332" s="31"/>
      <c r="DZ332" s="31"/>
      <c r="EA332" s="31"/>
      <c r="EB332" s="31"/>
      <c r="EC332" s="31"/>
      <c r="ED332" s="31"/>
      <c r="EE332" s="31"/>
      <c r="EF332" s="31"/>
      <c r="EG332" s="31"/>
      <c r="EH332" s="31"/>
      <c r="EI332" s="31"/>
      <c r="EJ332" s="31"/>
      <c r="EK332" s="31"/>
      <c r="EL332" s="31"/>
      <c r="EM332" s="31"/>
      <c r="EN332" s="31"/>
      <c r="EO332" s="31"/>
      <c r="EP332" s="31"/>
      <c r="EQ332" s="31"/>
      <c r="ER332" s="31"/>
      <c r="ES332" s="31"/>
      <c r="ET332" s="31"/>
      <c r="EU332" s="31"/>
      <c r="EV332" s="31"/>
      <c r="EW332" s="31"/>
      <c r="EX332" s="31"/>
      <c r="EY332" s="31"/>
      <c r="EZ332" s="31"/>
      <c r="FA332" s="31"/>
      <c r="FB332" s="31"/>
      <c r="FC332" s="31"/>
      <c r="FD332" s="31"/>
      <c r="FE332" s="31"/>
      <c r="FF332" s="31"/>
      <c r="FG332" s="31"/>
      <c r="FH332" s="31"/>
      <c r="FI332" s="31"/>
      <c r="FJ332" s="31"/>
      <c r="FK332" s="31"/>
      <c r="FL332" s="31"/>
      <c r="FM332" s="31"/>
      <c r="FN332" s="31"/>
      <c r="FO332" s="31"/>
      <c r="FP332" s="31"/>
      <c r="FQ332" s="31"/>
      <c r="FR332" s="31"/>
      <c r="FS332" s="31"/>
      <c r="FT332" s="31"/>
      <c r="FU332" s="31"/>
      <c r="FV332" s="31"/>
      <c r="FW332" s="31"/>
      <c r="FX332" s="31"/>
      <c r="FY332" s="31"/>
      <c r="FZ332" s="31"/>
      <c r="GA332" s="31"/>
      <c r="GB332" s="31"/>
      <c r="GC332" s="31"/>
      <c r="GD332" s="31"/>
      <c r="GE332" s="31"/>
      <c r="GF332" s="31"/>
      <c r="GG332" s="31"/>
      <c r="GH332" s="31"/>
      <c r="GI332" s="31"/>
      <c r="GJ332" s="31"/>
      <c r="GK332" s="31"/>
      <c r="GL332" s="31"/>
      <c r="GM332" s="31"/>
      <c r="GN332" s="31"/>
      <c r="GO332" s="31"/>
      <c r="GP332" s="31"/>
      <c r="GQ332" s="31"/>
      <c r="GR332" s="31"/>
      <c r="GS332" s="31"/>
      <c r="GT332" s="31"/>
      <c r="GU332" s="31"/>
      <c r="GV332" s="31"/>
      <c r="GW332" s="31"/>
      <c r="GX332" s="31"/>
      <c r="GY332" s="31"/>
      <c r="GZ332" s="31"/>
      <c r="HA332" s="31"/>
      <c r="HB332" s="31"/>
      <c r="HC332" s="31"/>
      <c r="HD332" s="31"/>
      <c r="HE332" s="31"/>
      <c r="HF332" s="31"/>
    </row>
    <row r="333" spans="3:214" x14ac:dyDescent="0.25">
      <c r="C333" s="31"/>
      <c r="D333" s="31"/>
      <c r="H333" s="31"/>
      <c r="J333" s="86"/>
      <c r="K333" s="86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  <c r="CO333" s="31"/>
      <c r="CP333" s="31"/>
      <c r="CQ333" s="31"/>
      <c r="CR333" s="31"/>
      <c r="CS333" s="31"/>
      <c r="CT333" s="31"/>
      <c r="CU333" s="31"/>
      <c r="CV333" s="31"/>
      <c r="CW333" s="31"/>
      <c r="CX333" s="31"/>
      <c r="CY333" s="31"/>
      <c r="CZ333" s="31"/>
      <c r="DA333" s="31"/>
      <c r="DB333" s="31"/>
      <c r="DC333" s="31"/>
      <c r="DD333" s="31"/>
      <c r="DE333" s="31"/>
      <c r="DF333" s="31"/>
      <c r="DG333" s="31"/>
      <c r="DH333" s="31"/>
      <c r="DI333" s="31"/>
      <c r="DJ333" s="31"/>
      <c r="DK333" s="31"/>
      <c r="DL333" s="31"/>
      <c r="DM333" s="31"/>
      <c r="DN333" s="31"/>
      <c r="DO333" s="31"/>
      <c r="DP333" s="31"/>
      <c r="DQ333" s="31"/>
      <c r="DR333" s="31"/>
      <c r="DS333" s="31"/>
      <c r="DT333" s="31"/>
      <c r="DU333" s="31"/>
      <c r="DV333" s="31"/>
      <c r="DW333" s="31"/>
      <c r="DX333" s="31"/>
      <c r="DY333" s="31"/>
      <c r="DZ333" s="31"/>
      <c r="EA333" s="31"/>
      <c r="EB333" s="31"/>
      <c r="EC333" s="31"/>
      <c r="ED333" s="31"/>
      <c r="EE333" s="31"/>
      <c r="EF333" s="31"/>
      <c r="EG333" s="31"/>
      <c r="EH333" s="31"/>
      <c r="EI333" s="31"/>
      <c r="EJ333" s="31"/>
      <c r="EK333" s="31"/>
      <c r="EL333" s="31"/>
      <c r="EM333" s="31"/>
      <c r="EN333" s="31"/>
      <c r="EO333" s="31"/>
      <c r="EP333" s="31"/>
      <c r="EQ333" s="31"/>
      <c r="ER333" s="31"/>
      <c r="ES333" s="31"/>
      <c r="ET333" s="31"/>
      <c r="EU333" s="31"/>
      <c r="EV333" s="31"/>
      <c r="EW333" s="31"/>
      <c r="EX333" s="31"/>
      <c r="EY333" s="31"/>
      <c r="EZ333" s="31"/>
      <c r="FA333" s="31"/>
      <c r="FB333" s="31"/>
      <c r="FC333" s="31"/>
      <c r="FD333" s="31"/>
      <c r="FE333" s="31"/>
      <c r="FF333" s="31"/>
      <c r="FG333" s="31"/>
      <c r="FH333" s="31"/>
      <c r="FI333" s="31"/>
      <c r="FJ333" s="31"/>
      <c r="FK333" s="31"/>
      <c r="FL333" s="31"/>
      <c r="FM333" s="31"/>
      <c r="FN333" s="31"/>
      <c r="FO333" s="31"/>
      <c r="FP333" s="31"/>
      <c r="FQ333" s="31"/>
      <c r="FR333" s="31"/>
      <c r="FS333" s="31"/>
      <c r="FT333" s="31"/>
      <c r="FU333" s="31"/>
      <c r="FV333" s="31"/>
      <c r="FW333" s="31"/>
      <c r="FX333" s="31"/>
      <c r="FY333" s="31"/>
      <c r="FZ333" s="31"/>
      <c r="GA333" s="31"/>
      <c r="GB333" s="31"/>
      <c r="GC333" s="31"/>
      <c r="GD333" s="31"/>
      <c r="GE333" s="31"/>
      <c r="GF333" s="31"/>
      <c r="GG333" s="31"/>
      <c r="GH333" s="31"/>
      <c r="GI333" s="31"/>
      <c r="GJ333" s="31"/>
      <c r="GK333" s="31"/>
      <c r="GL333" s="31"/>
      <c r="GM333" s="31"/>
      <c r="GN333" s="31"/>
      <c r="GO333" s="31"/>
      <c r="GP333" s="31"/>
      <c r="GQ333" s="31"/>
      <c r="GR333" s="31"/>
      <c r="GS333" s="31"/>
      <c r="GT333" s="31"/>
      <c r="GU333" s="31"/>
      <c r="GV333" s="31"/>
      <c r="GW333" s="31"/>
      <c r="GX333" s="31"/>
      <c r="GY333" s="31"/>
      <c r="GZ333" s="31"/>
      <c r="HA333" s="31"/>
      <c r="HB333" s="31"/>
      <c r="HC333" s="31"/>
      <c r="HD333" s="31"/>
      <c r="HE333" s="31"/>
      <c r="HF333" s="31"/>
    </row>
    <row r="334" spans="3:214" x14ac:dyDescent="0.25">
      <c r="C334" s="31"/>
      <c r="D334" s="31"/>
      <c r="H334" s="31"/>
      <c r="J334" s="86"/>
      <c r="K334" s="86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  <c r="CM334" s="31"/>
      <c r="CN334" s="31"/>
      <c r="CO334" s="31"/>
      <c r="CP334" s="31"/>
      <c r="CQ334" s="31"/>
      <c r="CR334" s="31"/>
      <c r="CS334" s="31"/>
      <c r="CT334" s="31"/>
      <c r="CU334" s="31"/>
      <c r="CV334" s="31"/>
      <c r="CW334" s="31"/>
      <c r="CX334" s="31"/>
      <c r="CY334" s="31"/>
      <c r="CZ334" s="31"/>
      <c r="DA334" s="31"/>
      <c r="DB334" s="31"/>
      <c r="DC334" s="31"/>
      <c r="DD334" s="31"/>
      <c r="DE334" s="31"/>
      <c r="DF334" s="31"/>
      <c r="DG334" s="31"/>
      <c r="DH334" s="31"/>
      <c r="DI334" s="31"/>
      <c r="DJ334" s="31"/>
      <c r="DK334" s="31"/>
      <c r="DL334" s="31"/>
      <c r="DM334" s="31"/>
      <c r="DN334" s="31"/>
      <c r="DO334" s="31"/>
      <c r="DP334" s="31"/>
      <c r="DQ334" s="31"/>
      <c r="DR334" s="31"/>
      <c r="DS334" s="31"/>
      <c r="DT334" s="31"/>
      <c r="DU334" s="31"/>
      <c r="DV334" s="31"/>
      <c r="DW334" s="31"/>
      <c r="DX334" s="31"/>
      <c r="DY334" s="31"/>
      <c r="DZ334" s="31"/>
      <c r="EA334" s="31"/>
      <c r="EB334" s="31"/>
      <c r="EC334" s="31"/>
      <c r="ED334" s="31"/>
      <c r="EE334" s="31"/>
      <c r="EF334" s="31"/>
      <c r="EG334" s="31"/>
      <c r="EH334" s="31"/>
      <c r="EI334" s="31"/>
      <c r="EJ334" s="31"/>
      <c r="EK334" s="31"/>
      <c r="EL334" s="31"/>
      <c r="EM334" s="31"/>
      <c r="EN334" s="31"/>
      <c r="EO334" s="31"/>
      <c r="EP334" s="31"/>
      <c r="EQ334" s="31"/>
      <c r="ER334" s="31"/>
      <c r="ES334" s="31"/>
      <c r="ET334" s="31"/>
      <c r="EU334" s="31"/>
      <c r="EV334" s="31"/>
      <c r="EW334" s="31"/>
      <c r="EX334" s="31"/>
      <c r="EY334" s="31"/>
      <c r="EZ334" s="31"/>
      <c r="FA334" s="31"/>
      <c r="FB334" s="31"/>
      <c r="FC334" s="31"/>
      <c r="FD334" s="31"/>
      <c r="FE334" s="31"/>
      <c r="FF334" s="31"/>
      <c r="FG334" s="31"/>
      <c r="FH334" s="31"/>
      <c r="FI334" s="31"/>
      <c r="FJ334" s="31"/>
      <c r="FK334" s="31"/>
      <c r="FL334" s="31"/>
      <c r="FM334" s="31"/>
      <c r="FN334" s="31"/>
      <c r="FO334" s="31"/>
      <c r="FP334" s="31"/>
      <c r="FQ334" s="31"/>
      <c r="FR334" s="31"/>
      <c r="FS334" s="31"/>
      <c r="FT334" s="31"/>
      <c r="FU334" s="31"/>
      <c r="FV334" s="31"/>
      <c r="FW334" s="31"/>
      <c r="FX334" s="31"/>
      <c r="FY334" s="31"/>
      <c r="FZ334" s="31"/>
      <c r="GA334" s="31"/>
      <c r="GB334" s="31"/>
      <c r="GC334" s="31"/>
      <c r="GD334" s="31"/>
      <c r="GE334" s="31"/>
      <c r="GF334" s="31"/>
      <c r="GG334" s="31"/>
      <c r="GH334" s="31"/>
      <c r="GI334" s="31"/>
      <c r="GJ334" s="31"/>
      <c r="GK334" s="31"/>
      <c r="GL334" s="31"/>
      <c r="GM334" s="31"/>
      <c r="GN334" s="31"/>
      <c r="GO334" s="31"/>
      <c r="GP334" s="31"/>
      <c r="GQ334" s="31"/>
      <c r="GR334" s="31"/>
      <c r="GS334" s="31"/>
      <c r="GT334" s="31"/>
      <c r="GU334" s="31"/>
      <c r="GV334" s="31"/>
      <c r="GW334" s="31"/>
      <c r="GX334" s="31"/>
      <c r="GY334" s="31"/>
      <c r="GZ334" s="31"/>
      <c r="HA334" s="31"/>
      <c r="HB334" s="31"/>
      <c r="HC334" s="31"/>
      <c r="HD334" s="31"/>
      <c r="HE334" s="31"/>
      <c r="HF334" s="31"/>
    </row>
    <row r="335" spans="3:214" x14ac:dyDescent="0.25">
      <c r="C335" s="31"/>
      <c r="D335" s="31"/>
      <c r="H335" s="31"/>
      <c r="J335" s="86"/>
      <c r="K335" s="86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1"/>
      <c r="CR335" s="31"/>
      <c r="CS335" s="31"/>
      <c r="CT335" s="31"/>
      <c r="CU335" s="31"/>
      <c r="CV335" s="31"/>
      <c r="CW335" s="31"/>
      <c r="CX335" s="31"/>
      <c r="CY335" s="31"/>
      <c r="CZ335" s="31"/>
      <c r="DA335" s="31"/>
      <c r="DB335" s="31"/>
      <c r="DC335" s="31"/>
      <c r="DD335" s="31"/>
      <c r="DE335" s="31"/>
      <c r="DF335" s="31"/>
      <c r="DG335" s="31"/>
      <c r="DH335" s="31"/>
      <c r="DI335" s="31"/>
      <c r="DJ335" s="31"/>
      <c r="DK335" s="31"/>
      <c r="DL335" s="31"/>
      <c r="DM335" s="31"/>
      <c r="DN335" s="31"/>
      <c r="DO335" s="31"/>
      <c r="DP335" s="31"/>
      <c r="DQ335" s="31"/>
      <c r="DR335" s="31"/>
      <c r="DS335" s="31"/>
      <c r="DT335" s="31"/>
      <c r="DU335" s="31"/>
      <c r="DV335" s="31"/>
      <c r="DW335" s="31"/>
      <c r="DX335" s="31"/>
      <c r="DY335" s="31"/>
      <c r="DZ335" s="31"/>
      <c r="EA335" s="31"/>
      <c r="EB335" s="31"/>
      <c r="EC335" s="31"/>
      <c r="ED335" s="31"/>
      <c r="EE335" s="31"/>
      <c r="EF335" s="31"/>
      <c r="EG335" s="31"/>
      <c r="EH335" s="31"/>
      <c r="EI335" s="31"/>
      <c r="EJ335" s="31"/>
      <c r="EK335" s="31"/>
      <c r="EL335" s="31"/>
      <c r="EM335" s="31"/>
      <c r="EN335" s="31"/>
      <c r="EO335" s="31"/>
      <c r="EP335" s="31"/>
      <c r="EQ335" s="31"/>
      <c r="ER335" s="31"/>
      <c r="ES335" s="31"/>
      <c r="ET335" s="31"/>
      <c r="EU335" s="31"/>
      <c r="EV335" s="31"/>
      <c r="EW335" s="31"/>
      <c r="EX335" s="31"/>
      <c r="EY335" s="31"/>
      <c r="EZ335" s="31"/>
      <c r="FA335" s="31"/>
      <c r="FB335" s="31"/>
      <c r="FC335" s="31"/>
      <c r="FD335" s="31"/>
      <c r="FE335" s="31"/>
      <c r="FF335" s="31"/>
      <c r="FG335" s="31"/>
      <c r="FH335" s="31"/>
      <c r="FI335" s="31"/>
      <c r="FJ335" s="31"/>
      <c r="FK335" s="31"/>
      <c r="FL335" s="31"/>
      <c r="FM335" s="31"/>
      <c r="FN335" s="31"/>
      <c r="FO335" s="31"/>
      <c r="FP335" s="31"/>
      <c r="FQ335" s="31"/>
      <c r="FR335" s="31"/>
      <c r="FS335" s="31"/>
      <c r="FT335" s="31"/>
      <c r="FU335" s="31"/>
      <c r="FV335" s="31"/>
      <c r="FW335" s="31"/>
      <c r="FX335" s="31"/>
      <c r="FY335" s="31"/>
      <c r="FZ335" s="31"/>
      <c r="GA335" s="31"/>
      <c r="GB335" s="31"/>
      <c r="GC335" s="31"/>
      <c r="GD335" s="31"/>
      <c r="GE335" s="31"/>
      <c r="GF335" s="31"/>
      <c r="GG335" s="31"/>
      <c r="GH335" s="31"/>
      <c r="GI335" s="31"/>
      <c r="GJ335" s="31"/>
      <c r="GK335" s="31"/>
      <c r="GL335" s="31"/>
      <c r="GM335" s="31"/>
      <c r="GN335" s="31"/>
      <c r="GO335" s="31"/>
      <c r="GP335" s="31"/>
      <c r="GQ335" s="31"/>
      <c r="GR335" s="31"/>
      <c r="GS335" s="31"/>
      <c r="GT335" s="31"/>
      <c r="GU335" s="31"/>
      <c r="GV335" s="31"/>
      <c r="GW335" s="31"/>
      <c r="GX335" s="31"/>
      <c r="GY335" s="31"/>
      <c r="GZ335" s="31"/>
      <c r="HA335" s="31"/>
      <c r="HB335" s="31"/>
      <c r="HC335" s="31"/>
      <c r="HD335" s="31"/>
      <c r="HE335" s="31"/>
      <c r="HF335" s="31"/>
    </row>
    <row r="336" spans="3:214" x14ac:dyDescent="0.25">
      <c r="C336" s="31"/>
      <c r="D336" s="31"/>
      <c r="H336" s="31"/>
      <c r="J336" s="86"/>
      <c r="K336" s="86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  <c r="CU336" s="31"/>
      <c r="CV336" s="31"/>
      <c r="CW336" s="31"/>
      <c r="CX336" s="31"/>
      <c r="CY336" s="31"/>
      <c r="CZ336" s="31"/>
      <c r="DA336" s="31"/>
      <c r="DB336" s="31"/>
      <c r="DC336" s="31"/>
      <c r="DD336" s="31"/>
      <c r="DE336" s="31"/>
      <c r="DF336" s="31"/>
      <c r="DG336" s="31"/>
      <c r="DH336" s="31"/>
      <c r="DI336" s="31"/>
      <c r="DJ336" s="31"/>
      <c r="DK336" s="31"/>
      <c r="DL336" s="31"/>
      <c r="DM336" s="31"/>
      <c r="DN336" s="31"/>
      <c r="DO336" s="31"/>
      <c r="DP336" s="31"/>
      <c r="DQ336" s="31"/>
      <c r="DR336" s="31"/>
      <c r="DS336" s="31"/>
      <c r="DT336" s="31"/>
      <c r="DU336" s="31"/>
      <c r="DV336" s="31"/>
      <c r="DW336" s="31"/>
      <c r="DX336" s="31"/>
      <c r="DY336" s="31"/>
      <c r="DZ336" s="31"/>
      <c r="EA336" s="31"/>
      <c r="EB336" s="31"/>
      <c r="EC336" s="31"/>
      <c r="ED336" s="31"/>
      <c r="EE336" s="31"/>
      <c r="EF336" s="31"/>
      <c r="EG336" s="31"/>
      <c r="EH336" s="31"/>
      <c r="EI336" s="31"/>
      <c r="EJ336" s="31"/>
      <c r="EK336" s="31"/>
      <c r="EL336" s="31"/>
      <c r="EM336" s="31"/>
      <c r="EN336" s="31"/>
      <c r="EO336" s="31"/>
      <c r="EP336" s="31"/>
      <c r="EQ336" s="31"/>
      <c r="ER336" s="31"/>
      <c r="ES336" s="31"/>
      <c r="ET336" s="31"/>
      <c r="EU336" s="31"/>
      <c r="EV336" s="31"/>
      <c r="EW336" s="31"/>
      <c r="EX336" s="31"/>
      <c r="EY336" s="31"/>
      <c r="EZ336" s="31"/>
      <c r="FA336" s="31"/>
      <c r="FB336" s="31"/>
      <c r="FC336" s="31"/>
      <c r="FD336" s="31"/>
      <c r="FE336" s="31"/>
      <c r="FF336" s="31"/>
      <c r="FG336" s="31"/>
      <c r="FH336" s="31"/>
      <c r="FI336" s="31"/>
      <c r="FJ336" s="31"/>
      <c r="FK336" s="31"/>
      <c r="FL336" s="31"/>
      <c r="FM336" s="31"/>
      <c r="FN336" s="31"/>
      <c r="FO336" s="31"/>
      <c r="FP336" s="31"/>
      <c r="FQ336" s="31"/>
      <c r="FR336" s="31"/>
      <c r="FS336" s="31"/>
      <c r="FT336" s="31"/>
      <c r="FU336" s="31"/>
      <c r="FV336" s="31"/>
      <c r="FW336" s="31"/>
      <c r="FX336" s="31"/>
      <c r="FY336" s="31"/>
      <c r="FZ336" s="31"/>
      <c r="GA336" s="31"/>
      <c r="GB336" s="31"/>
      <c r="GC336" s="31"/>
      <c r="GD336" s="31"/>
      <c r="GE336" s="31"/>
      <c r="GF336" s="31"/>
      <c r="GG336" s="31"/>
      <c r="GH336" s="31"/>
      <c r="GI336" s="31"/>
      <c r="GJ336" s="31"/>
      <c r="GK336" s="31"/>
      <c r="GL336" s="31"/>
      <c r="GM336" s="31"/>
      <c r="GN336" s="31"/>
      <c r="GO336" s="31"/>
      <c r="GP336" s="31"/>
      <c r="GQ336" s="31"/>
      <c r="GR336" s="31"/>
      <c r="GS336" s="31"/>
      <c r="GT336" s="31"/>
      <c r="GU336" s="31"/>
      <c r="GV336" s="31"/>
      <c r="GW336" s="31"/>
      <c r="GX336" s="31"/>
      <c r="GY336" s="31"/>
      <c r="GZ336" s="31"/>
      <c r="HA336" s="31"/>
      <c r="HB336" s="31"/>
      <c r="HC336" s="31"/>
      <c r="HD336" s="31"/>
      <c r="HE336" s="31"/>
      <c r="HF336" s="31"/>
    </row>
    <row r="337" spans="3:214" x14ac:dyDescent="0.25">
      <c r="C337" s="31"/>
      <c r="D337" s="31"/>
      <c r="H337" s="31"/>
      <c r="J337" s="86"/>
      <c r="K337" s="86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  <c r="CU337" s="31"/>
      <c r="CV337" s="31"/>
      <c r="CW337" s="31"/>
      <c r="CX337" s="31"/>
      <c r="CY337" s="31"/>
      <c r="CZ337" s="31"/>
      <c r="DA337" s="31"/>
      <c r="DB337" s="31"/>
      <c r="DC337" s="31"/>
      <c r="DD337" s="31"/>
      <c r="DE337" s="31"/>
      <c r="DF337" s="31"/>
      <c r="DG337" s="31"/>
      <c r="DH337" s="31"/>
      <c r="DI337" s="31"/>
      <c r="DJ337" s="31"/>
      <c r="DK337" s="31"/>
      <c r="DL337" s="31"/>
      <c r="DM337" s="31"/>
      <c r="DN337" s="31"/>
      <c r="DO337" s="31"/>
      <c r="DP337" s="31"/>
      <c r="DQ337" s="31"/>
      <c r="DR337" s="31"/>
      <c r="DS337" s="31"/>
      <c r="DT337" s="31"/>
      <c r="DU337" s="31"/>
      <c r="DV337" s="31"/>
      <c r="DW337" s="31"/>
      <c r="DX337" s="31"/>
      <c r="DY337" s="31"/>
      <c r="DZ337" s="31"/>
      <c r="EA337" s="31"/>
      <c r="EB337" s="31"/>
      <c r="EC337" s="31"/>
      <c r="ED337" s="31"/>
      <c r="EE337" s="31"/>
      <c r="EF337" s="31"/>
      <c r="EG337" s="31"/>
      <c r="EH337" s="31"/>
      <c r="EI337" s="31"/>
      <c r="EJ337" s="31"/>
      <c r="EK337" s="31"/>
      <c r="EL337" s="31"/>
      <c r="EM337" s="31"/>
      <c r="EN337" s="31"/>
      <c r="EO337" s="31"/>
      <c r="EP337" s="31"/>
      <c r="EQ337" s="31"/>
      <c r="ER337" s="31"/>
      <c r="ES337" s="31"/>
      <c r="ET337" s="31"/>
      <c r="EU337" s="31"/>
      <c r="EV337" s="31"/>
      <c r="EW337" s="31"/>
      <c r="EX337" s="31"/>
      <c r="EY337" s="31"/>
      <c r="EZ337" s="31"/>
      <c r="FA337" s="31"/>
      <c r="FB337" s="31"/>
      <c r="FC337" s="31"/>
      <c r="FD337" s="31"/>
      <c r="FE337" s="31"/>
      <c r="FF337" s="31"/>
      <c r="FG337" s="31"/>
      <c r="FH337" s="31"/>
      <c r="FI337" s="31"/>
      <c r="FJ337" s="31"/>
      <c r="FK337" s="31"/>
      <c r="FL337" s="31"/>
      <c r="FM337" s="31"/>
      <c r="FN337" s="31"/>
      <c r="FO337" s="31"/>
      <c r="FP337" s="31"/>
      <c r="FQ337" s="31"/>
      <c r="FR337" s="31"/>
      <c r="FS337" s="31"/>
      <c r="FT337" s="31"/>
      <c r="FU337" s="31"/>
      <c r="FV337" s="31"/>
      <c r="FW337" s="31"/>
      <c r="FX337" s="31"/>
      <c r="FY337" s="31"/>
      <c r="FZ337" s="31"/>
      <c r="GA337" s="31"/>
      <c r="GB337" s="31"/>
      <c r="GC337" s="31"/>
      <c r="GD337" s="31"/>
      <c r="GE337" s="31"/>
      <c r="GF337" s="31"/>
      <c r="GG337" s="31"/>
      <c r="GH337" s="31"/>
      <c r="GI337" s="31"/>
      <c r="GJ337" s="31"/>
      <c r="GK337" s="31"/>
      <c r="GL337" s="31"/>
      <c r="GM337" s="31"/>
      <c r="GN337" s="31"/>
      <c r="GO337" s="31"/>
      <c r="GP337" s="31"/>
      <c r="GQ337" s="31"/>
      <c r="GR337" s="31"/>
      <c r="GS337" s="31"/>
      <c r="GT337" s="31"/>
      <c r="GU337" s="31"/>
      <c r="GV337" s="31"/>
      <c r="GW337" s="31"/>
      <c r="GX337" s="31"/>
      <c r="GY337" s="31"/>
      <c r="GZ337" s="31"/>
      <c r="HA337" s="31"/>
      <c r="HB337" s="31"/>
      <c r="HC337" s="31"/>
      <c r="HD337" s="31"/>
      <c r="HE337" s="31"/>
      <c r="HF337" s="31"/>
    </row>
    <row r="338" spans="3:214" x14ac:dyDescent="0.25">
      <c r="C338" s="31"/>
      <c r="D338" s="31"/>
      <c r="H338" s="31"/>
      <c r="J338" s="86"/>
      <c r="K338" s="86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  <c r="CY338" s="31"/>
      <c r="CZ338" s="31"/>
      <c r="DA338" s="31"/>
      <c r="DB338" s="31"/>
      <c r="DC338" s="31"/>
      <c r="DD338" s="31"/>
      <c r="DE338" s="31"/>
      <c r="DF338" s="31"/>
      <c r="DG338" s="31"/>
      <c r="DH338" s="31"/>
      <c r="DI338" s="31"/>
      <c r="DJ338" s="31"/>
      <c r="DK338" s="31"/>
      <c r="DL338" s="31"/>
      <c r="DM338" s="31"/>
      <c r="DN338" s="31"/>
      <c r="DO338" s="31"/>
      <c r="DP338" s="31"/>
      <c r="DQ338" s="31"/>
      <c r="DR338" s="31"/>
      <c r="DS338" s="31"/>
      <c r="DT338" s="31"/>
      <c r="DU338" s="31"/>
      <c r="DV338" s="31"/>
      <c r="DW338" s="31"/>
      <c r="DX338" s="31"/>
      <c r="DY338" s="31"/>
      <c r="DZ338" s="31"/>
      <c r="EA338" s="31"/>
      <c r="EB338" s="31"/>
      <c r="EC338" s="31"/>
      <c r="ED338" s="31"/>
      <c r="EE338" s="31"/>
      <c r="EF338" s="31"/>
      <c r="EG338" s="31"/>
      <c r="EH338" s="31"/>
      <c r="EI338" s="31"/>
      <c r="EJ338" s="31"/>
      <c r="EK338" s="31"/>
      <c r="EL338" s="31"/>
      <c r="EM338" s="31"/>
      <c r="EN338" s="31"/>
      <c r="EO338" s="31"/>
      <c r="EP338" s="31"/>
      <c r="EQ338" s="31"/>
      <c r="ER338" s="31"/>
      <c r="ES338" s="31"/>
      <c r="ET338" s="31"/>
      <c r="EU338" s="31"/>
      <c r="EV338" s="31"/>
      <c r="EW338" s="31"/>
      <c r="EX338" s="31"/>
      <c r="EY338" s="31"/>
      <c r="EZ338" s="31"/>
      <c r="FA338" s="31"/>
      <c r="FB338" s="31"/>
      <c r="FC338" s="31"/>
      <c r="FD338" s="31"/>
      <c r="FE338" s="31"/>
      <c r="FF338" s="31"/>
      <c r="FG338" s="31"/>
      <c r="FH338" s="31"/>
      <c r="FI338" s="31"/>
      <c r="FJ338" s="31"/>
      <c r="FK338" s="31"/>
      <c r="FL338" s="31"/>
      <c r="FM338" s="31"/>
      <c r="FN338" s="31"/>
      <c r="FO338" s="31"/>
      <c r="FP338" s="31"/>
      <c r="FQ338" s="31"/>
      <c r="FR338" s="31"/>
      <c r="FS338" s="31"/>
      <c r="FT338" s="31"/>
      <c r="FU338" s="31"/>
      <c r="FV338" s="31"/>
      <c r="FW338" s="31"/>
      <c r="FX338" s="31"/>
      <c r="FY338" s="31"/>
      <c r="FZ338" s="31"/>
      <c r="GA338" s="31"/>
      <c r="GB338" s="31"/>
      <c r="GC338" s="31"/>
      <c r="GD338" s="31"/>
      <c r="GE338" s="31"/>
      <c r="GF338" s="31"/>
      <c r="GG338" s="31"/>
      <c r="GH338" s="31"/>
      <c r="GI338" s="31"/>
      <c r="GJ338" s="31"/>
      <c r="GK338" s="31"/>
      <c r="GL338" s="31"/>
      <c r="GM338" s="31"/>
      <c r="GN338" s="31"/>
      <c r="GO338" s="31"/>
      <c r="GP338" s="31"/>
      <c r="GQ338" s="31"/>
      <c r="GR338" s="31"/>
      <c r="GS338" s="31"/>
      <c r="GT338" s="31"/>
      <c r="GU338" s="31"/>
      <c r="GV338" s="31"/>
      <c r="GW338" s="31"/>
      <c r="GX338" s="31"/>
      <c r="GY338" s="31"/>
      <c r="GZ338" s="31"/>
      <c r="HA338" s="31"/>
      <c r="HB338" s="31"/>
      <c r="HC338" s="31"/>
      <c r="HD338" s="31"/>
      <c r="HE338" s="31"/>
      <c r="HF338" s="31"/>
    </row>
    <row r="339" spans="3:214" x14ac:dyDescent="0.25">
      <c r="C339" s="31"/>
      <c r="D339" s="31"/>
      <c r="H339" s="31"/>
      <c r="J339" s="86"/>
      <c r="K339" s="86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  <c r="CY339" s="31"/>
      <c r="CZ339" s="31"/>
      <c r="DA339" s="31"/>
      <c r="DB339" s="31"/>
      <c r="DC339" s="31"/>
      <c r="DD339" s="31"/>
      <c r="DE339" s="31"/>
      <c r="DF339" s="31"/>
      <c r="DG339" s="31"/>
      <c r="DH339" s="31"/>
      <c r="DI339" s="31"/>
      <c r="DJ339" s="31"/>
      <c r="DK339" s="31"/>
      <c r="DL339" s="31"/>
      <c r="DM339" s="31"/>
      <c r="DN339" s="31"/>
      <c r="DO339" s="31"/>
      <c r="DP339" s="31"/>
      <c r="DQ339" s="31"/>
      <c r="DR339" s="31"/>
      <c r="DS339" s="31"/>
      <c r="DT339" s="31"/>
      <c r="DU339" s="31"/>
      <c r="DV339" s="31"/>
      <c r="DW339" s="31"/>
      <c r="DX339" s="31"/>
      <c r="DY339" s="31"/>
      <c r="DZ339" s="31"/>
      <c r="EA339" s="31"/>
      <c r="EB339" s="31"/>
      <c r="EC339" s="31"/>
      <c r="ED339" s="31"/>
      <c r="EE339" s="31"/>
      <c r="EF339" s="31"/>
      <c r="EG339" s="31"/>
      <c r="EH339" s="31"/>
      <c r="EI339" s="31"/>
      <c r="EJ339" s="31"/>
      <c r="EK339" s="31"/>
      <c r="EL339" s="31"/>
      <c r="EM339" s="31"/>
      <c r="EN339" s="31"/>
      <c r="EO339" s="31"/>
      <c r="EP339" s="31"/>
      <c r="EQ339" s="31"/>
      <c r="ER339" s="31"/>
      <c r="ES339" s="31"/>
      <c r="ET339" s="31"/>
      <c r="EU339" s="31"/>
      <c r="EV339" s="31"/>
      <c r="EW339" s="31"/>
      <c r="EX339" s="31"/>
      <c r="EY339" s="31"/>
      <c r="EZ339" s="31"/>
      <c r="FA339" s="31"/>
      <c r="FB339" s="31"/>
      <c r="FC339" s="31"/>
      <c r="FD339" s="31"/>
      <c r="FE339" s="31"/>
      <c r="FF339" s="31"/>
      <c r="FG339" s="31"/>
      <c r="FH339" s="31"/>
      <c r="FI339" s="31"/>
      <c r="FJ339" s="31"/>
      <c r="FK339" s="31"/>
      <c r="FL339" s="31"/>
      <c r="FM339" s="31"/>
      <c r="FN339" s="31"/>
      <c r="FO339" s="31"/>
      <c r="FP339" s="31"/>
      <c r="FQ339" s="31"/>
      <c r="FR339" s="31"/>
      <c r="FS339" s="31"/>
      <c r="FT339" s="31"/>
      <c r="FU339" s="31"/>
      <c r="FV339" s="31"/>
      <c r="FW339" s="31"/>
      <c r="FX339" s="31"/>
      <c r="FY339" s="31"/>
      <c r="FZ339" s="31"/>
      <c r="GA339" s="31"/>
      <c r="GB339" s="31"/>
      <c r="GC339" s="31"/>
      <c r="GD339" s="31"/>
      <c r="GE339" s="31"/>
      <c r="GF339" s="31"/>
      <c r="GG339" s="31"/>
      <c r="GH339" s="31"/>
      <c r="GI339" s="31"/>
      <c r="GJ339" s="31"/>
      <c r="GK339" s="31"/>
      <c r="GL339" s="31"/>
      <c r="GM339" s="31"/>
      <c r="GN339" s="31"/>
      <c r="GO339" s="31"/>
      <c r="GP339" s="31"/>
      <c r="GQ339" s="31"/>
      <c r="GR339" s="31"/>
      <c r="GS339" s="31"/>
      <c r="GT339" s="31"/>
      <c r="GU339" s="31"/>
      <c r="GV339" s="31"/>
      <c r="GW339" s="31"/>
      <c r="GX339" s="31"/>
      <c r="GY339" s="31"/>
      <c r="GZ339" s="31"/>
      <c r="HA339" s="31"/>
      <c r="HB339" s="31"/>
      <c r="HC339" s="31"/>
      <c r="HD339" s="31"/>
      <c r="HE339" s="31"/>
      <c r="HF339" s="31"/>
    </row>
    <row r="340" spans="3:214" x14ac:dyDescent="0.25">
      <c r="C340" s="31"/>
      <c r="D340" s="31"/>
      <c r="H340" s="31"/>
      <c r="J340" s="86"/>
      <c r="K340" s="86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  <c r="CO340" s="31"/>
      <c r="CP340" s="31"/>
      <c r="CQ340" s="31"/>
      <c r="CR340" s="31"/>
      <c r="CS340" s="31"/>
      <c r="CT340" s="31"/>
      <c r="CU340" s="31"/>
      <c r="CV340" s="31"/>
      <c r="CW340" s="31"/>
      <c r="CX340" s="31"/>
      <c r="CY340" s="31"/>
      <c r="CZ340" s="31"/>
      <c r="DA340" s="31"/>
      <c r="DB340" s="31"/>
      <c r="DC340" s="31"/>
      <c r="DD340" s="31"/>
      <c r="DE340" s="31"/>
      <c r="DF340" s="31"/>
      <c r="DG340" s="31"/>
      <c r="DH340" s="31"/>
      <c r="DI340" s="31"/>
      <c r="DJ340" s="31"/>
      <c r="DK340" s="31"/>
      <c r="DL340" s="31"/>
      <c r="DM340" s="31"/>
      <c r="DN340" s="31"/>
      <c r="DO340" s="31"/>
      <c r="DP340" s="31"/>
      <c r="DQ340" s="31"/>
      <c r="DR340" s="31"/>
      <c r="DS340" s="31"/>
      <c r="DT340" s="31"/>
      <c r="DU340" s="31"/>
      <c r="DV340" s="31"/>
      <c r="DW340" s="31"/>
      <c r="DX340" s="31"/>
      <c r="DY340" s="31"/>
      <c r="DZ340" s="31"/>
      <c r="EA340" s="31"/>
      <c r="EB340" s="31"/>
      <c r="EC340" s="31"/>
      <c r="ED340" s="31"/>
      <c r="EE340" s="31"/>
      <c r="EF340" s="31"/>
      <c r="EG340" s="31"/>
      <c r="EH340" s="31"/>
      <c r="EI340" s="31"/>
      <c r="EJ340" s="31"/>
      <c r="EK340" s="31"/>
      <c r="EL340" s="31"/>
      <c r="EM340" s="31"/>
      <c r="EN340" s="31"/>
      <c r="EO340" s="31"/>
      <c r="EP340" s="31"/>
      <c r="EQ340" s="31"/>
      <c r="ER340" s="31"/>
      <c r="ES340" s="31"/>
      <c r="ET340" s="31"/>
      <c r="EU340" s="31"/>
      <c r="EV340" s="31"/>
      <c r="EW340" s="31"/>
      <c r="EX340" s="31"/>
      <c r="EY340" s="31"/>
      <c r="EZ340" s="31"/>
      <c r="FA340" s="31"/>
      <c r="FB340" s="31"/>
      <c r="FC340" s="31"/>
      <c r="FD340" s="31"/>
      <c r="FE340" s="31"/>
      <c r="FF340" s="31"/>
      <c r="FG340" s="31"/>
      <c r="FH340" s="31"/>
      <c r="FI340" s="31"/>
      <c r="FJ340" s="31"/>
      <c r="FK340" s="31"/>
      <c r="FL340" s="31"/>
      <c r="FM340" s="31"/>
      <c r="FN340" s="31"/>
      <c r="FO340" s="31"/>
      <c r="FP340" s="31"/>
      <c r="FQ340" s="31"/>
      <c r="FR340" s="31"/>
      <c r="FS340" s="31"/>
      <c r="FT340" s="31"/>
      <c r="FU340" s="31"/>
      <c r="FV340" s="31"/>
      <c r="FW340" s="31"/>
      <c r="FX340" s="31"/>
      <c r="FY340" s="31"/>
      <c r="FZ340" s="31"/>
      <c r="GA340" s="31"/>
      <c r="GB340" s="31"/>
      <c r="GC340" s="31"/>
      <c r="GD340" s="31"/>
      <c r="GE340" s="31"/>
      <c r="GF340" s="31"/>
      <c r="GG340" s="31"/>
      <c r="GH340" s="31"/>
      <c r="GI340" s="31"/>
      <c r="GJ340" s="31"/>
      <c r="GK340" s="31"/>
      <c r="GL340" s="31"/>
      <c r="GM340" s="31"/>
      <c r="GN340" s="31"/>
      <c r="GO340" s="31"/>
      <c r="GP340" s="31"/>
      <c r="GQ340" s="31"/>
      <c r="GR340" s="31"/>
      <c r="GS340" s="31"/>
      <c r="GT340" s="31"/>
      <c r="GU340" s="31"/>
      <c r="GV340" s="31"/>
      <c r="GW340" s="31"/>
      <c r="GX340" s="31"/>
      <c r="GY340" s="31"/>
      <c r="GZ340" s="31"/>
      <c r="HA340" s="31"/>
      <c r="HB340" s="31"/>
      <c r="HC340" s="31"/>
      <c r="HD340" s="31"/>
      <c r="HE340" s="31"/>
      <c r="HF340" s="31"/>
    </row>
    <row r="341" spans="3:214" x14ac:dyDescent="0.25">
      <c r="C341" s="31"/>
      <c r="D341" s="31"/>
      <c r="H341" s="31"/>
      <c r="J341" s="86"/>
      <c r="K341" s="86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  <c r="CM341" s="31"/>
      <c r="CN341" s="31"/>
      <c r="CO341" s="31"/>
      <c r="CP341" s="31"/>
      <c r="CQ341" s="31"/>
      <c r="CR341" s="31"/>
      <c r="CS341" s="31"/>
      <c r="CT341" s="31"/>
      <c r="CU341" s="31"/>
      <c r="CV341" s="31"/>
      <c r="CW341" s="31"/>
      <c r="CX341" s="31"/>
      <c r="CY341" s="31"/>
      <c r="CZ341" s="31"/>
      <c r="DA341" s="31"/>
      <c r="DB341" s="31"/>
      <c r="DC341" s="31"/>
      <c r="DD341" s="31"/>
      <c r="DE341" s="31"/>
      <c r="DF341" s="31"/>
      <c r="DG341" s="31"/>
      <c r="DH341" s="31"/>
      <c r="DI341" s="31"/>
      <c r="DJ341" s="31"/>
      <c r="DK341" s="31"/>
      <c r="DL341" s="31"/>
      <c r="DM341" s="31"/>
      <c r="DN341" s="31"/>
      <c r="DO341" s="31"/>
      <c r="DP341" s="31"/>
      <c r="DQ341" s="31"/>
      <c r="DR341" s="31"/>
      <c r="DS341" s="31"/>
      <c r="DT341" s="31"/>
      <c r="DU341" s="31"/>
      <c r="DV341" s="31"/>
      <c r="DW341" s="31"/>
      <c r="DX341" s="31"/>
      <c r="DY341" s="31"/>
      <c r="DZ341" s="31"/>
      <c r="EA341" s="31"/>
      <c r="EB341" s="31"/>
      <c r="EC341" s="31"/>
      <c r="ED341" s="31"/>
      <c r="EE341" s="31"/>
      <c r="EF341" s="31"/>
      <c r="EG341" s="31"/>
      <c r="EH341" s="31"/>
      <c r="EI341" s="31"/>
      <c r="EJ341" s="31"/>
      <c r="EK341" s="31"/>
      <c r="EL341" s="31"/>
      <c r="EM341" s="31"/>
      <c r="EN341" s="31"/>
      <c r="EO341" s="31"/>
      <c r="EP341" s="31"/>
      <c r="EQ341" s="31"/>
      <c r="ER341" s="31"/>
      <c r="ES341" s="31"/>
      <c r="ET341" s="31"/>
      <c r="EU341" s="31"/>
      <c r="EV341" s="31"/>
      <c r="EW341" s="31"/>
      <c r="EX341" s="31"/>
      <c r="EY341" s="31"/>
      <c r="EZ341" s="31"/>
      <c r="FA341" s="31"/>
      <c r="FB341" s="31"/>
      <c r="FC341" s="31"/>
      <c r="FD341" s="31"/>
      <c r="FE341" s="31"/>
      <c r="FF341" s="31"/>
      <c r="FG341" s="31"/>
      <c r="FH341" s="31"/>
      <c r="FI341" s="31"/>
      <c r="FJ341" s="31"/>
      <c r="FK341" s="31"/>
      <c r="FL341" s="31"/>
      <c r="FM341" s="31"/>
      <c r="FN341" s="31"/>
      <c r="FO341" s="31"/>
      <c r="FP341" s="31"/>
      <c r="FQ341" s="31"/>
      <c r="FR341" s="31"/>
      <c r="FS341" s="31"/>
      <c r="FT341" s="31"/>
      <c r="FU341" s="31"/>
      <c r="FV341" s="31"/>
      <c r="FW341" s="31"/>
      <c r="FX341" s="31"/>
      <c r="FY341" s="31"/>
      <c r="FZ341" s="31"/>
      <c r="GA341" s="31"/>
      <c r="GB341" s="31"/>
      <c r="GC341" s="31"/>
      <c r="GD341" s="31"/>
      <c r="GE341" s="31"/>
      <c r="GF341" s="31"/>
      <c r="GG341" s="31"/>
      <c r="GH341" s="31"/>
      <c r="GI341" s="31"/>
      <c r="GJ341" s="31"/>
      <c r="GK341" s="31"/>
      <c r="GL341" s="31"/>
      <c r="GM341" s="31"/>
      <c r="GN341" s="31"/>
      <c r="GO341" s="31"/>
      <c r="GP341" s="31"/>
      <c r="GQ341" s="31"/>
      <c r="GR341" s="31"/>
      <c r="GS341" s="31"/>
      <c r="GT341" s="31"/>
      <c r="GU341" s="31"/>
      <c r="GV341" s="31"/>
      <c r="GW341" s="31"/>
      <c r="GX341" s="31"/>
      <c r="GY341" s="31"/>
      <c r="GZ341" s="31"/>
      <c r="HA341" s="31"/>
      <c r="HB341" s="31"/>
      <c r="HC341" s="31"/>
      <c r="HD341" s="31"/>
      <c r="HE341" s="31"/>
      <c r="HF341" s="31"/>
    </row>
    <row r="342" spans="3:214" x14ac:dyDescent="0.25">
      <c r="C342" s="31"/>
      <c r="D342" s="31"/>
      <c r="H342" s="31"/>
      <c r="J342" s="86"/>
      <c r="K342" s="86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  <c r="CI342" s="31"/>
      <c r="CJ342" s="31"/>
      <c r="CK342" s="31"/>
      <c r="CL342" s="31"/>
      <c r="CM342" s="31"/>
      <c r="CN342" s="31"/>
      <c r="CO342" s="31"/>
      <c r="CP342" s="31"/>
      <c r="CQ342" s="31"/>
      <c r="CR342" s="31"/>
      <c r="CS342" s="31"/>
      <c r="CT342" s="31"/>
      <c r="CU342" s="31"/>
      <c r="CV342" s="31"/>
      <c r="CW342" s="31"/>
      <c r="CX342" s="31"/>
      <c r="CY342" s="31"/>
      <c r="CZ342" s="31"/>
      <c r="DA342" s="31"/>
      <c r="DB342" s="31"/>
      <c r="DC342" s="31"/>
      <c r="DD342" s="31"/>
      <c r="DE342" s="31"/>
      <c r="DF342" s="31"/>
      <c r="DG342" s="31"/>
      <c r="DH342" s="31"/>
      <c r="DI342" s="31"/>
      <c r="DJ342" s="31"/>
      <c r="DK342" s="31"/>
      <c r="DL342" s="31"/>
      <c r="DM342" s="31"/>
      <c r="DN342" s="31"/>
      <c r="DO342" s="31"/>
      <c r="DP342" s="31"/>
      <c r="DQ342" s="31"/>
      <c r="DR342" s="31"/>
      <c r="DS342" s="31"/>
      <c r="DT342" s="31"/>
      <c r="DU342" s="31"/>
      <c r="DV342" s="31"/>
      <c r="DW342" s="31"/>
      <c r="DX342" s="31"/>
      <c r="DY342" s="31"/>
      <c r="DZ342" s="31"/>
      <c r="EA342" s="31"/>
      <c r="EB342" s="31"/>
      <c r="EC342" s="31"/>
      <c r="ED342" s="31"/>
      <c r="EE342" s="31"/>
      <c r="EF342" s="31"/>
      <c r="EG342" s="31"/>
      <c r="EH342" s="31"/>
      <c r="EI342" s="31"/>
      <c r="EJ342" s="31"/>
      <c r="EK342" s="31"/>
      <c r="EL342" s="31"/>
      <c r="EM342" s="31"/>
      <c r="EN342" s="31"/>
      <c r="EO342" s="31"/>
      <c r="EP342" s="31"/>
      <c r="EQ342" s="31"/>
      <c r="ER342" s="31"/>
      <c r="ES342" s="31"/>
      <c r="ET342" s="31"/>
      <c r="EU342" s="31"/>
      <c r="EV342" s="31"/>
      <c r="EW342" s="31"/>
      <c r="EX342" s="31"/>
      <c r="EY342" s="31"/>
      <c r="EZ342" s="31"/>
      <c r="FA342" s="31"/>
      <c r="FB342" s="31"/>
      <c r="FC342" s="31"/>
      <c r="FD342" s="31"/>
      <c r="FE342" s="31"/>
      <c r="FF342" s="31"/>
      <c r="FG342" s="31"/>
      <c r="FH342" s="31"/>
      <c r="FI342" s="31"/>
      <c r="FJ342" s="31"/>
      <c r="FK342" s="31"/>
      <c r="FL342" s="31"/>
      <c r="FM342" s="31"/>
      <c r="FN342" s="31"/>
      <c r="FO342" s="31"/>
      <c r="FP342" s="31"/>
      <c r="FQ342" s="31"/>
      <c r="FR342" s="31"/>
      <c r="FS342" s="31"/>
      <c r="FT342" s="31"/>
      <c r="FU342" s="31"/>
      <c r="FV342" s="31"/>
      <c r="FW342" s="31"/>
      <c r="FX342" s="31"/>
      <c r="FY342" s="31"/>
      <c r="FZ342" s="31"/>
      <c r="GA342" s="31"/>
      <c r="GB342" s="31"/>
      <c r="GC342" s="31"/>
      <c r="GD342" s="31"/>
      <c r="GE342" s="31"/>
      <c r="GF342" s="31"/>
      <c r="GG342" s="31"/>
      <c r="GH342" s="31"/>
      <c r="GI342" s="31"/>
      <c r="GJ342" s="31"/>
      <c r="GK342" s="31"/>
      <c r="GL342" s="31"/>
      <c r="GM342" s="31"/>
      <c r="GN342" s="31"/>
      <c r="GO342" s="31"/>
      <c r="GP342" s="31"/>
      <c r="GQ342" s="31"/>
      <c r="GR342" s="31"/>
      <c r="GS342" s="31"/>
      <c r="GT342" s="31"/>
      <c r="GU342" s="31"/>
      <c r="GV342" s="31"/>
      <c r="GW342" s="31"/>
      <c r="GX342" s="31"/>
      <c r="GY342" s="31"/>
      <c r="GZ342" s="31"/>
      <c r="HA342" s="31"/>
      <c r="HB342" s="31"/>
      <c r="HC342" s="31"/>
      <c r="HD342" s="31"/>
      <c r="HE342" s="31"/>
      <c r="HF342" s="31"/>
    </row>
    <row r="343" spans="3:214" x14ac:dyDescent="0.25">
      <c r="C343" s="31"/>
      <c r="D343" s="31"/>
      <c r="H343" s="31"/>
      <c r="J343" s="86"/>
      <c r="K343" s="86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  <c r="CM343" s="31"/>
      <c r="CN343" s="31"/>
      <c r="CO343" s="31"/>
      <c r="CP343" s="31"/>
      <c r="CQ343" s="31"/>
      <c r="CR343" s="31"/>
      <c r="CS343" s="31"/>
      <c r="CT343" s="31"/>
      <c r="CU343" s="31"/>
      <c r="CV343" s="31"/>
      <c r="CW343" s="31"/>
      <c r="CX343" s="31"/>
      <c r="CY343" s="31"/>
      <c r="CZ343" s="31"/>
      <c r="DA343" s="31"/>
      <c r="DB343" s="31"/>
      <c r="DC343" s="31"/>
      <c r="DD343" s="31"/>
      <c r="DE343" s="31"/>
      <c r="DF343" s="31"/>
      <c r="DG343" s="31"/>
      <c r="DH343" s="31"/>
      <c r="DI343" s="31"/>
      <c r="DJ343" s="31"/>
      <c r="DK343" s="31"/>
      <c r="DL343" s="31"/>
      <c r="DM343" s="31"/>
      <c r="DN343" s="31"/>
      <c r="DO343" s="31"/>
      <c r="DP343" s="31"/>
      <c r="DQ343" s="31"/>
      <c r="DR343" s="31"/>
      <c r="DS343" s="31"/>
      <c r="DT343" s="31"/>
      <c r="DU343" s="31"/>
      <c r="DV343" s="31"/>
      <c r="DW343" s="31"/>
      <c r="DX343" s="31"/>
      <c r="DY343" s="31"/>
      <c r="DZ343" s="31"/>
      <c r="EA343" s="31"/>
      <c r="EB343" s="31"/>
      <c r="EC343" s="31"/>
      <c r="ED343" s="31"/>
      <c r="EE343" s="31"/>
      <c r="EF343" s="31"/>
      <c r="EG343" s="31"/>
      <c r="EH343" s="31"/>
      <c r="EI343" s="31"/>
      <c r="EJ343" s="31"/>
      <c r="EK343" s="31"/>
      <c r="EL343" s="31"/>
      <c r="EM343" s="31"/>
      <c r="EN343" s="31"/>
      <c r="EO343" s="31"/>
      <c r="EP343" s="31"/>
      <c r="EQ343" s="31"/>
      <c r="ER343" s="31"/>
      <c r="ES343" s="31"/>
      <c r="ET343" s="31"/>
      <c r="EU343" s="31"/>
      <c r="EV343" s="31"/>
      <c r="EW343" s="31"/>
      <c r="EX343" s="31"/>
      <c r="EY343" s="31"/>
      <c r="EZ343" s="31"/>
      <c r="FA343" s="31"/>
      <c r="FB343" s="31"/>
      <c r="FC343" s="31"/>
      <c r="FD343" s="31"/>
      <c r="FE343" s="31"/>
      <c r="FF343" s="31"/>
      <c r="FG343" s="31"/>
      <c r="FH343" s="31"/>
      <c r="FI343" s="31"/>
      <c r="FJ343" s="31"/>
      <c r="FK343" s="31"/>
      <c r="FL343" s="31"/>
      <c r="FM343" s="31"/>
      <c r="FN343" s="31"/>
      <c r="FO343" s="31"/>
      <c r="FP343" s="31"/>
      <c r="FQ343" s="31"/>
      <c r="FR343" s="31"/>
      <c r="FS343" s="31"/>
      <c r="FT343" s="31"/>
      <c r="FU343" s="31"/>
      <c r="FV343" s="31"/>
      <c r="FW343" s="31"/>
      <c r="FX343" s="31"/>
      <c r="FY343" s="31"/>
      <c r="FZ343" s="31"/>
      <c r="GA343" s="31"/>
      <c r="GB343" s="31"/>
      <c r="GC343" s="31"/>
      <c r="GD343" s="31"/>
      <c r="GE343" s="31"/>
      <c r="GF343" s="31"/>
      <c r="GG343" s="31"/>
      <c r="GH343" s="31"/>
      <c r="GI343" s="31"/>
      <c r="GJ343" s="31"/>
      <c r="GK343" s="31"/>
      <c r="GL343" s="31"/>
      <c r="GM343" s="31"/>
      <c r="GN343" s="31"/>
      <c r="GO343" s="31"/>
      <c r="GP343" s="31"/>
      <c r="GQ343" s="31"/>
      <c r="GR343" s="31"/>
      <c r="GS343" s="31"/>
      <c r="GT343" s="31"/>
      <c r="GU343" s="31"/>
      <c r="GV343" s="31"/>
      <c r="GW343" s="31"/>
      <c r="GX343" s="31"/>
      <c r="GY343" s="31"/>
      <c r="GZ343" s="31"/>
      <c r="HA343" s="31"/>
      <c r="HB343" s="31"/>
      <c r="HC343" s="31"/>
      <c r="HD343" s="31"/>
      <c r="HE343" s="31"/>
      <c r="HF343" s="31"/>
    </row>
    <row r="344" spans="3:214" x14ac:dyDescent="0.25">
      <c r="C344" s="31"/>
      <c r="D344" s="31"/>
      <c r="H344" s="31"/>
      <c r="J344" s="86"/>
      <c r="K344" s="86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1"/>
      <c r="CO344" s="31"/>
      <c r="CP344" s="31"/>
      <c r="CQ344" s="31"/>
      <c r="CR344" s="31"/>
      <c r="CS344" s="31"/>
      <c r="CT344" s="31"/>
      <c r="CU344" s="31"/>
      <c r="CV344" s="31"/>
      <c r="CW344" s="31"/>
      <c r="CX344" s="31"/>
      <c r="CY344" s="31"/>
      <c r="CZ344" s="31"/>
      <c r="DA344" s="31"/>
      <c r="DB344" s="31"/>
      <c r="DC344" s="31"/>
      <c r="DD344" s="31"/>
      <c r="DE344" s="31"/>
      <c r="DF344" s="31"/>
      <c r="DG344" s="31"/>
      <c r="DH344" s="31"/>
      <c r="DI344" s="31"/>
      <c r="DJ344" s="31"/>
      <c r="DK344" s="31"/>
      <c r="DL344" s="31"/>
      <c r="DM344" s="31"/>
      <c r="DN344" s="31"/>
      <c r="DO344" s="31"/>
      <c r="DP344" s="31"/>
      <c r="DQ344" s="31"/>
      <c r="DR344" s="31"/>
      <c r="DS344" s="31"/>
      <c r="DT344" s="31"/>
      <c r="DU344" s="31"/>
      <c r="DV344" s="31"/>
      <c r="DW344" s="31"/>
      <c r="DX344" s="31"/>
      <c r="DY344" s="31"/>
      <c r="DZ344" s="31"/>
      <c r="EA344" s="31"/>
      <c r="EB344" s="31"/>
      <c r="EC344" s="31"/>
      <c r="ED344" s="31"/>
      <c r="EE344" s="31"/>
      <c r="EF344" s="31"/>
      <c r="EG344" s="31"/>
      <c r="EH344" s="31"/>
      <c r="EI344" s="31"/>
      <c r="EJ344" s="31"/>
      <c r="EK344" s="31"/>
      <c r="EL344" s="31"/>
      <c r="EM344" s="31"/>
      <c r="EN344" s="31"/>
      <c r="EO344" s="31"/>
      <c r="EP344" s="31"/>
      <c r="EQ344" s="31"/>
      <c r="ER344" s="31"/>
      <c r="ES344" s="31"/>
      <c r="ET344" s="31"/>
      <c r="EU344" s="31"/>
      <c r="EV344" s="31"/>
      <c r="EW344" s="31"/>
      <c r="EX344" s="31"/>
      <c r="EY344" s="31"/>
      <c r="EZ344" s="31"/>
      <c r="FA344" s="31"/>
      <c r="FB344" s="31"/>
      <c r="FC344" s="31"/>
      <c r="FD344" s="31"/>
      <c r="FE344" s="31"/>
      <c r="FF344" s="31"/>
      <c r="FG344" s="31"/>
      <c r="FH344" s="31"/>
      <c r="FI344" s="31"/>
      <c r="FJ344" s="31"/>
      <c r="FK344" s="31"/>
      <c r="FL344" s="31"/>
      <c r="FM344" s="31"/>
      <c r="FN344" s="31"/>
      <c r="FO344" s="31"/>
      <c r="FP344" s="31"/>
      <c r="FQ344" s="31"/>
      <c r="FR344" s="31"/>
      <c r="FS344" s="31"/>
      <c r="FT344" s="31"/>
      <c r="FU344" s="31"/>
      <c r="FV344" s="31"/>
      <c r="FW344" s="31"/>
      <c r="FX344" s="31"/>
      <c r="FY344" s="31"/>
      <c r="FZ344" s="31"/>
      <c r="GA344" s="31"/>
      <c r="GB344" s="31"/>
      <c r="GC344" s="31"/>
      <c r="GD344" s="31"/>
      <c r="GE344" s="31"/>
      <c r="GF344" s="31"/>
      <c r="GG344" s="31"/>
      <c r="GH344" s="31"/>
      <c r="GI344" s="31"/>
      <c r="GJ344" s="31"/>
      <c r="GK344" s="31"/>
      <c r="GL344" s="31"/>
      <c r="GM344" s="31"/>
      <c r="GN344" s="31"/>
      <c r="GO344" s="31"/>
      <c r="GP344" s="31"/>
      <c r="GQ344" s="31"/>
      <c r="GR344" s="31"/>
      <c r="GS344" s="31"/>
      <c r="GT344" s="31"/>
      <c r="GU344" s="31"/>
      <c r="GV344" s="31"/>
      <c r="GW344" s="31"/>
      <c r="GX344" s="31"/>
      <c r="GY344" s="31"/>
      <c r="GZ344" s="31"/>
      <c r="HA344" s="31"/>
      <c r="HB344" s="31"/>
      <c r="HC344" s="31"/>
      <c r="HD344" s="31"/>
      <c r="HE344" s="31"/>
      <c r="HF344" s="31"/>
    </row>
    <row r="345" spans="3:214" x14ac:dyDescent="0.25">
      <c r="C345" s="31"/>
      <c r="D345" s="31"/>
      <c r="H345" s="31"/>
      <c r="J345" s="86"/>
      <c r="K345" s="86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  <c r="CM345" s="31"/>
      <c r="CN345" s="31"/>
      <c r="CO345" s="31"/>
      <c r="CP345" s="31"/>
      <c r="CQ345" s="31"/>
      <c r="CR345" s="31"/>
      <c r="CS345" s="31"/>
      <c r="CT345" s="31"/>
      <c r="CU345" s="31"/>
      <c r="CV345" s="31"/>
      <c r="CW345" s="31"/>
      <c r="CX345" s="31"/>
      <c r="CY345" s="31"/>
      <c r="CZ345" s="31"/>
      <c r="DA345" s="31"/>
      <c r="DB345" s="31"/>
      <c r="DC345" s="31"/>
      <c r="DD345" s="31"/>
      <c r="DE345" s="31"/>
      <c r="DF345" s="31"/>
      <c r="DG345" s="31"/>
      <c r="DH345" s="31"/>
      <c r="DI345" s="31"/>
      <c r="DJ345" s="31"/>
      <c r="DK345" s="31"/>
      <c r="DL345" s="31"/>
      <c r="DM345" s="31"/>
      <c r="DN345" s="31"/>
      <c r="DO345" s="31"/>
      <c r="DP345" s="31"/>
      <c r="DQ345" s="31"/>
      <c r="DR345" s="31"/>
      <c r="DS345" s="31"/>
      <c r="DT345" s="31"/>
      <c r="DU345" s="31"/>
      <c r="DV345" s="31"/>
      <c r="DW345" s="31"/>
      <c r="DX345" s="31"/>
      <c r="DY345" s="31"/>
      <c r="DZ345" s="31"/>
      <c r="EA345" s="31"/>
      <c r="EB345" s="31"/>
      <c r="EC345" s="31"/>
      <c r="ED345" s="31"/>
      <c r="EE345" s="31"/>
      <c r="EF345" s="31"/>
      <c r="EG345" s="31"/>
      <c r="EH345" s="31"/>
      <c r="EI345" s="31"/>
      <c r="EJ345" s="31"/>
      <c r="EK345" s="31"/>
      <c r="EL345" s="31"/>
      <c r="EM345" s="31"/>
      <c r="EN345" s="31"/>
      <c r="EO345" s="31"/>
      <c r="EP345" s="31"/>
      <c r="EQ345" s="31"/>
      <c r="ER345" s="31"/>
      <c r="ES345" s="31"/>
      <c r="ET345" s="31"/>
      <c r="EU345" s="31"/>
      <c r="EV345" s="31"/>
      <c r="EW345" s="31"/>
      <c r="EX345" s="31"/>
      <c r="EY345" s="31"/>
      <c r="EZ345" s="31"/>
      <c r="FA345" s="31"/>
      <c r="FB345" s="31"/>
      <c r="FC345" s="31"/>
      <c r="FD345" s="31"/>
      <c r="FE345" s="31"/>
      <c r="FF345" s="31"/>
      <c r="FG345" s="31"/>
      <c r="FH345" s="31"/>
      <c r="FI345" s="31"/>
      <c r="FJ345" s="31"/>
      <c r="FK345" s="31"/>
      <c r="FL345" s="31"/>
      <c r="FM345" s="31"/>
      <c r="FN345" s="31"/>
      <c r="FO345" s="31"/>
      <c r="FP345" s="31"/>
      <c r="FQ345" s="31"/>
      <c r="FR345" s="31"/>
      <c r="FS345" s="31"/>
      <c r="FT345" s="31"/>
      <c r="FU345" s="31"/>
      <c r="FV345" s="31"/>
      <c r="FW345" s="31"/>
      <c r="FX345" s="31"/>
      <c r="FY345" s="31"/>
      <c r="FZ345" s="31"/>
      <c r="GA345" s="31"/>
      <c r="GB345" s="31"/>
      <c r="GC345" s="31"/>
      <c r="GD345" s="31"/>
      <c r="GE345" s="31"/>
      <c r="GF345" s="31"/>
      <c r="GG345" s="31"/>
      <c r="GH345" s="31"/>
      <c r="GI345" s="31"/>
      <c r="GJ345" s="31"/>
      <c r="GK345" s="31"/>
      <c r="GL345" s="31"/>
      <c r="GM345" s="31"/>
      <c r="GN345" s="31"/>
      <c r="GO345" s="31"/>
      <c r="GP345" s="31"/>
      <c r="GQ345" s="31"/>
      <c r="GR345" s="31"/>
      <c r="GS345" s="31"/>
      <c r="GT345" s="31"/>
      <c r="GU345" s="31"/>
      <c r="GV345" s="31"/>
      <c r="GW345" s="31"/>
      <c r="GX345" s="31"/>
      <c r="GY345" s="31"/>
      <c r="GZ345" s="31"/>
      <c r="HA345" s="31"/>
      <c r="HB345" s="31"/>
      <c r="HC345" s="31"/>
      <c r="HD345" s="31"/>
      <c r="HE345" s="31"/>
      <c r="HF345" s="31"/>
    </row>
    <row r="346" spans="3:214" x14ac:dyDescent="0.25">
      <c r="C346" s="31"/>
      <c r="D346" s="31"/>
      <c r="H346" s="31"/>
      <c r="J346" s="86"/>
      <c r="K346" s="86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  <c r="CM346" s="31"/>
      <c r="CN346" s="31"/>
      <c r="CO346" s="31"/>
      <c r="CP346" s="31"/>
      <c r="CQ346" s="31"/>
      <c r="CR346" s="31"/>
      <c r="CS346" s="31"/>
      <c r="CT346" s="31"/>
      <c r="CU346" s="31"/>
      <c r="CV346" s="31"/>
      <c r="CW346" s="31"/>
      <c r="CX346" s="31"/>
      <c r="CY346" s="31"/>
      <c r="CZ346" s="31"/>
      <c r="DA346" s="31"/>
      <c r="DB346" s="31"/>
      <c r="DC346" s="31"/>
      <c r="DD346" s="31"/>
      <c r="DE346" s="31"/>
      <c r="DF346" s="31"/>
      <c r="DG346" s="31"/>
      <c r="DH346" s="31"/>
      <c r="DI346" s="31"/>
      <c r="DJ346" s="31"/>
      <c r="DK346" s="31"/>
      <c r="DL346" s="31"/>
      <c r="DM346" s="31"/>
      <c r="DN346" s="31"/>
      <c r="DO346" s="31"/>
      <c r="DP346" s="31"/>
      <c r="DQ346" s="31"/>
      <c r="DR346" s="31"/>
      <c r="DS346" s="31"/>
      <c r="DT346" s="31"/>
      <c r="DU346" s="31"/>
      <c r="DV346" s="31"/>
      <c r="DW346" s="31"/>
      <c r="DX346" s="31"/>
      <c r="DY346" s="31"/>
      <c r="DZ346" s="31"/>
      <c r="EA346" s="31"/>
      <c r="EB346" s="31"/>
      <c r="EC346" s="31"/>
      <c r="ED346" s="31"/>
      <c r="EE346" s="31"/>
      <c r="EF346" s="31"/>
      <c r="EG346" s="31"/>
      <c r="EH346" s="31"/>
      <c r="EI346" s="31"/>
      <c r="EJ346" s="31"/>
      <c r="EK346" s="31"/>
      <c r="EL346" s="31"/>
      <c r="EM346" s="31"/>
      <c r="EN346" s="31"/>
      <c r="EO346" s="31"/>
      <c r="EP346" s="31"/>
      <c r="EQ346" s="31"/>
      <c r="ER346" s="31"/>
      <c r="ES346" s="31"/>
      <c r="ET346" s="31"/>
      <c r="EU346" s="31"/>
      <c r="EV346" s="31"/>
      <c r="EW346" s="31"/>
      <c r="EX346" s="31"/>
      <c r="EY346" s="31"/>
      <c r="EZ346" s="31"/>
      <c r="FA346" s="31"/>
      <c r="FB346" s="31"/>
      <c r="FC346" s="31"/>
      <c r="FD346" s="31"/>
      <c r="FE346" s="31"/>
      <c r="FF346" s="31"/>
      <c r="FG346" s="31"/>
      <c r="FH346" s="31"/>
      <c r="FI346" s="31"/>
      <c r="FJ346" s="31"/>
      <c r="FK346" s="31"/>
      <c r="FL346" s="31"/>
      <c r="FM346" s="31"/>
      <c r="FN346" s="31"/>
      <c r="FO346" s="31"/>
      <c r="FP346" s="31"/>
      <c r="FQ346" s="31"/>
      <c r="FR346" s="31"/>
      <c r="FS346" s="31"/>
      <c r="FT346" s="31"/>
      <c r="FU346" s="31"/>
      <c r="FV346" s="31"/>
      <c r="FW346" s="31"/>
      <c r="FX346" s="31"/>
      <c r="FY346" s="31"/>
      <c r="FZ346" s="31"/>
      <c r="GA346" s="31"/>
      <c r="GB346" s="31"/>
      <c r="GC346" s="31"/>
      <c r="GD346" s="31"/>
      <c r="GE346" s="31"/>
      <c r="GF346" s="31"/>
      <c r="GG346" s="31"/>
      <c r="GH346" s="31"/>
      <c r="GI346" s="31"/>
      <c r="GJ346" s="31"/>
      <c r="GK346" s="31"/>
      <c r="GL346" s="31"/>
      <c r="GM346" s="31"/>
      <c r="GN346" s="31"/>
      <c r="GO346" s="31"/>
      <c r="GP346" s="31"/>
      <c r="GQ346" s="31"/>
      <c r="GR346" s="31"/>
      <c r="GS346" s="31"/>
      <c r="GT346" s="31"/>
      <c r="GU346" s="31"/>
      <c r="GV346" s="31"/>
      <c r="GW346" s="31"/>
      <c r="GX346" s="31"/>
      <c r="GY346" s="31"/>
      <c r="GZ346" s="31"/>
      <c r="HA346" s="31"/>
      <c r="HB346" s="31"/>
      <c r="HC346" s="31"/>
      <c r="HD346" s="31"/>
      <c r="HE346" s="31"/>
      <c r="HF346" s="31"/>
    </row>
    <row r="347" spans="3:214" x14ac:dyDescent="0.25">
      <c r="C347" s="31"/>
      <c r="D347" s="31"/>
      <c r="H347" s="31"/>
      <c r="J347" s="86"/>
      <c r="K347" s="86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  <c r="CM347" s="31"/>
      <c r="CN347" s="31"/>
      <c r="CO347" s="31"/>
      <c r="CP347" s="31"/>
      <c r="CQ347" s="31"/>
      <c r="CR347" s="31"/>
      <c r="CS347" s="31"/>
      <c r="CT347" s="31"/>
      <c r="CU347" s="31"/>
      <c r="CV347" s="31"/>
      <c r="CW347" s="31"/>
      <c r="CX347" s="31"/>
      <c r="CY347" s="31"/>
      <c r="CZ347" s="31"/>
      <c r="DA347" s="31"/>
      <c r="DB347" s="31"/>
      <c r="DC347" s="31"/>
      <c r="DD347" s="31"/>
      <c r="DE347" s="31"/>
      <c r="DF347" s="31"/>
      <c r="DG347" s="31"/>
      <c r="DH347" s="31"/>
      <c r="DI347" s="31"/>
      <c r="DJ347" s="31"/>
      <c r="DK347" s="31"/>
      <c r="DL347" s="31"/>
      <c r="DM347" s="31"/>
      <c r="DN347" s="31"/>
      <c r="DO347" s="31"/>
      <c r="DP347" s="31"/>
      <c r="DQ347" s="31"/>
      <c r="DR347" s="31"/>
      <c r="DS347" s="31"/>
      <c r="DT347" s="31"/>
      <c r="DU347" s="31"/>
      <c r="DV347" s="31"/>
      <c r="DW347" s="31"/>
      <c r="DX347" s="31"/>
      <c r="DY347" s="31"/>
      <c r="DZ347" s="31"/>
      <c r="EA347" s="31"/>
      <c r="EB347" s="31"/>
      <c r="EC347" s="31"/>
      <c r="ED347" s="31"/>
      <c r="EE347" s="31"/>
      <c r="EF347" s="31"/>
      <c r="EG347" s="31"/>
      <c r="EH347" s="31"/>
      <c r="EI347" s="31"/>
      <c r="EJ347" s="31"/>
      <c r="EK347" s="31"/>
      <c r="EL347" s="31"/>
      <c r="EM347" s="31"/>
      <c r="EN347" s="31"/>
      <c r="EO347" s="31"/>
      <c r="EP347" s="31"/>
      <c r="EQ347" s="31"/>
      <c r="ER347" s="31"/>
      <c r="ES347" s="31"/>
      <c r="ET347" s="31"/>
      <c r="EU347" s="31"/>
      <c r="EV347" s="31"/>
      <c r="EW347" s="31"/>
      <c r="EX347" s="31"/>
      <c r="EY347" s="31"/>
      <c r="EZ347" s="31"/>
      <c r="FA347" s="31"/>
      <c r="FB347" s="31"/>
      <c r="FC347" s="31"/>
      <c r="FD347" s="31"/>
      <c r="FE347" s="31"/>
      <c r="FF347" s="31"/>
      <c r="FG347" s="31"/>
      <c r="FH347" s="31"/>
      <c r="FI347" s="31"/>
      <c r="FJ347" s="31"/>
      <c r="FK347" s="31"/>
      <c r="FL347" s="31"/>
      <c r="FM347" s="31"/>
      <c r="FN347" s="31"/>
      <c r="FO347" s="31"/>
      <c r="FP347" s="31"/>
      <c r="FQ347" s="31"/>
      <c r="FR347" s="31"/>
      <c r="FS347" s="31"/>
      <c r="FT347" s="31"/>
      <c r="FU347" s="31"/>
      <c r="FV347" s="31"/>
      <c r="FW347" s="31"/>
      <c r="FX347" s="31"/>
      <c r="FY347" s="31"/>
      <c r="FZ347" s="31"/>
      <c r="GA347" s="31"/>
      <c r="GB347" s="31"/>
      <c r="GC347" s="31"/>
      <c r="GD347" s="31"/>
      <c r="GE347" s="31"/>
      <c r="GF347" s="31"/>
      <c r="GG347" s="31"/>
      <c r="GH347" s="31"/>
      <c r="GI347" s="31"/>
      <c r="GJ347" s="31"/>
      <c r="GK347" s="31"/>
      <c r="GL347" s="31"/>
      <c r="GM347" s="31"/>
      <c r="GN347" s="31"/>
      <c r="GO347" s="31"/>
      <c r="GP347" s="31"/>
      <c r="GQ347" s="31"/>
      <c r="GR347" s="31"/>
      <c r="GS347" s="31"/>
      <c r="GT347" s="31"/>
      <c r="GU347" s="31"/>
      <c r="GV347" s="31"/>
      <c r="GW347" s="31"/>
      <c r="GX347" s="31"/>
      <c r="GY347" s="31"/>
      <c r="GZ347" s="31"/>
      <c r="HA347" s="31"/>
      <c r="HB347" s="31"/>
      <c r="HC347" s="31"/>
      <c r="HD347" s="31"/>
      <c r="HE347" s="31"/>
      <c r="HF347" s="31"/>
    </row>
    <row r="348" spans="3:214" x14ac:dyDescent="0.25">
      <c r="C348" s="31"/>
      <c r="D348" s="31"/>
      <c r="H348" s="31"/>
      <c r="J348" s="86"/>
      <c r="K348" s="86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  <c r="CM348" s="31"/>
      <c r="CN348" s="31"/>
      <c r="CO348" s="31"/>
      <c r="CP348" s="31"/>
      <c r="CQ348" s="31"/>
      <c r="CR348" s="31"/>
      <c r="CS348" s="31"/>
      <c r="CT348" s="31"/>
      <c r="CU348" s="31"/>
      <c r="CV348" s="31"/>
      <c r="CW348" s="31"/>
      <c r="CX348" s="31"/>
      <c r="CY348" s="31"/>
      <c r="CZ348" s="31"/>
      <c r="DA348" s="31"/>
      <c r="DB348" s="31"/>
      <c r="DC348" s="31"/>
      <c r="DD348" s="31"/>
      <c r="DE348" s="31"/>
      <c r="DF348" s="31"/>
      <c r="DG348" s="31"/>
      <c r="DH348" s="31"/>
      <c r="DI348" s="31"/>
      <c r="DJ348" s="31"/>
      <c r="DK348" s="31"/>
      <c r="DL348" s="31"/>
      <c r="DM348" s="31"/>
      <c r="DN348" s="31"/>
      <c r="DO348" s="31"/>
      <c r="DP348" s="31"/>
      <c r="DQ348" s="31"/>
      <c r="DR348" s="31"/>
      <c r="DS348" s="31"/>
      <c r="DT348" s="31"/>
      <c r="DU348" s="31"/>
      <c r="DV348" s="31"/>
      <c r="DW348" s="31"/>
      <c r="DX348" s="31"/>
      <c r="DY348" s="31"/>
      <c r="DZ348" s="31"/>
      <c r="EA348" s="31"/>
      <c r="EB348" s="31"/>
      <c r="EC348" s="31"/>
      <c r="ED348" s="31"/>
      <c r="EE348" s="31"/>
      <c r="EF348" s="31"/>
      <c r="EG348" s="31"/>
      <c r="EH348" s="31"/>
      <c r="EI348" s="31"/>
      <c r="EJ348" s="31"/>
      <c r="EK348" s="31"/>
      <c r="EL348" s="31"/>
      <c r="EM348" s="31"/>
      <c r="EN348" s="31"/>
      <c r="EO348" s="31"/>
      <c r="EP348" s="31"/>
      <c r="EQ348" s="31"/>
      <c r="ER348" s="31"/>
      <c r="ES348" s="31"/>
      <c r="ET348" s="31"/>
      <c r="EU348" s="31"/>
      <c r="EV348" s="31"/>
      <c r="EW348" s="31"/>
      <c r="EX348" s="31"/>
      <c r="EY348" s="31"/>
      <c r="EZ348" s="31"/>
      <c r="FA348" s="31"/>
      <c r="FB348" s="31"/>
      <c r="FC348" s="31"/>
      <c r="FD348" s="31"/>
      <c r="FE348" s="31"/>
      <c r="FF348" s="31"/>
      <c r="FG348" s="31"/>
      <c r="FH348" s="31"/>
      <c r="FI348" s="31"/>
      <c r="FJ348" s="31"/>
      <c r="FK348" s="31"/>
      <c r="FL348" s="31"/>
      <c r="FM348" s="31"/>
      <c r="FN348" s="31"/>
      <c r="FO348" s="31"/>
      <c r="FP348" s="31"/>
      <c r="FQ348" s="31"/>
      <c r="FR348" s="31"/>
      <c r="FS348" s="31"/>
      <c r="FT348" s="31"/>
      <c r="FU348" s="31"/>
      <c r="FV348" s="31"/>
      <c r="FW348" s="31"/>
      <c r="FX348" s="31"/>
      <c r="FY348" s="31"/>
      <c r="FZ348" s="31"/>
      <c r="GA348" s="31"/>
      <c r="GB348" s="31"/>
      <c r="GC348" s="31"/>
      <c r="GD348" s="31"/>
      <c r="GE348" s="31"/>
      <c r="GF348" s="31"/>
      <c r="GG348" s="31"/>
      <c r="GH348" s="31"/>
      <c r="GI348" s="31"/>
      <c r="GJ348" s="31"/>
      <c r="GK348" s="31"/>
      <c r="GL348" s="31"/>
      <c r="GM348" s="31"/>
      <c r="GN348" s="31"/>
      <c r="GO348" s="31"/>
      <c r="GP348" s="31"/>
      <c r="GQ348" s="31"/>
      <c r="GR348" s="31"/>
      <c r="GS348" s="31"/>
      <c r="GT348" s="31"/>
      <c r="GU348" s="31"/>
      <c r="GV348" s="31"/>
      <c r="GW348" s="31"/>
      <c r="GX348" s="31"/>
      <c r="GY348" s="31"/>
      <c r="GZ348" s="31"/>
      <c r="HA348" s="31"/>
      <c r="HB348" s="31"/>
      <c r="HC348" s="31"/>
      <c r="HD348" s="31"/>
      <c r="HE348" s="31"/>
      <c r="HF348" s="31"/>
    </row>
    <row r="349" spans="3:214" x14ac:dyDescent="0.25">
      <c r="C349" s="31"/>
      <c r="D349" s="31"/>
      <c r="H349" s="31"/>
      <c r="J349" s="86"/>
      <c r="K349" s="86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1"/>
      <c r="CG349" s="31"/>
      <c r="CH349" s="31"/>
      <c r="CI349" s="31"/>
      <c r="CJ349" s="31"/>
      <c r="CK349" s="31"/>
      <c r="CL349" s="31"/>
      <c r="CM349" s="31"/>
      <c r="CN349" s="31"/>
      <c r="CO349" s="31"/>
      <c r="CP349" s="31"/>
      <c r="CQ349" s="31"/>
      <c r="CR349" s="31"/>
      <c r="CS349" s="31"/>
      <c r="CT349" s="31"/>
      <c r="CU349" s="31"/>
      <c r="CV349" s="31"/>
      <c r="CW349" s="31"/>
      <c r="CX349" s="31"/>
      <c r="CY349" s="31"/>
      <c r="CZ349" s="31"/>
      <c r="DA349" s="31"/>
      <c r="DB349" s="31"/>
      <c r="DC349" s="31"/>
      <c r="DD349" s="31"/>
      <c r="DE349" s="31"/>
      <c r="DF349" s="31"/>
      <c r="DG349" s="31"/>
      <c r="DH349" s="31"/>
      <c r="DI349" s="31"/>
      <c r="DJ349" s="31"/>
      <c r="DK349" s="31"/>
      <c r="DL349" s="31"/>
      <c r="DM349" s="31"/>
      <c r="DN349" s="31"/>
      <c r="DO349" s="31"/>
      <c r="DP349" s="31"/>
      <c r="DQ349" s="31"/>
      <c r="DR349" s="31"/>
      <c r="DS349" s="31"/>
      <c r="DT349" s="31"/>
      <c r="DU349" s="31"/>
      <c r="DV349" s="31"/>
      <c r="DW349" s="31"/>
      <c r="DX349" s="31"/>
      <c r="DY349" s="31"/>
      <c r="DZ349" s="31"/>
      <c r="EA349" s="31"/>
      <c r="EB349" s="31"/>
      <c r="EC349" s="31"/>
      <c r="ED349" s="31"/>
      <c r="EE349" s="31"/>
      <c r="EF349" s="31"/>
      <c r="EG349" s="31"/>
      <c r="EH349" s="31"/>
      <c r="EI349" s="31"/>
      <c r="EJ349" s="31"/>
      <c r="EK349" s="31"/>
      <c r="EL349" s="31"/>
      <c r="EM349" s="31"/>
      <c r="EN349" s="31"/>
      <c r="EO349" s="31"/>
      <c r="EP349" s="31"/>
      <c r="EQ349" s="31"/>
      <c r="ER349" s="31"/>
      <c r="ES349" s="31"/>
      <c r="ET349" s="31"/>
      <c r="EU349" s="31"/>
      <c r="EV349" s="31"/>
      <c r="EW349" s="31"/>
      <c r="EX349" s="31"/>
      <c r="EY349" s="31"/>
      <c r="EZ349" s="31"/>
      <c r="FA349" s="31"/>
      <c r="FB349" s="31"/>
      <c r="FC349" s="31"/>
      <c r="FD349" s="31"/>
      <c r="FE349" s="31"/>
      <c r="FF349" s="31"/>
      <c r="FG349" s="31"/>
      <c r="FH349" s="31"/>
      <c r="FI349" s="31"/>
      <c r="FJ349" s="31"/>
      <c r="FK349" s="31"/>
      <c r="FL349" s="31"/>
      <c r="FM349" s="31"/>
      <c r="FN349" s="31"/>
      <c r="FO349" s="31"/>
      <c r="FP349" s="31"/>
      <c r="FQ349" s="31"/>
      <c r="FR349" s="31"/>
      <c r="FS349" s="31"/>
      <c r="FT349" s="31"/>
      <c r="FU349" s="31"/>
      <c r="FV349" s="31"/>
      <c r="FW349" s="31"/>
      <c r="FX349" s="31"/>
      <c r="FY349" s="31"/>
      <c r="FZ349" s="31"/>
      <c r="GA349" s="31"/>
      <c r="GB349" s="31"/>
      <c r="GC349" s="31"/>
      <c r="GD349" s="31"/>
      <c r="GE349" s="31"/>
      <c r="GF349" s="31"/>
      <c r="GG349" s="31"/>
      <c r="GH349" s="31"/>
      <c r="GI349" s="31"/>
      <c r="GJ349" s="31"/>
      <c r="GK349" s="31"/>
      <c r="GL349" s="31"/>
      <c r="GM349" s="31"/>
      <c r="GN349" s="31"/>
      <c r="GO349" s="31"/>
      <c r="GP349" s="31"/>
      <c r="GQ349" s="31"/>
      <c r="GR349" s="31"/>
      <c r="GS349" s="31"/>
      <c r="GT349" s="31"/>
      <c r="GU349" s="31"/>
      <c r="GV349" s="31"/>
      <c r="GW349" s="31"/>
      <c r="GX349" s="31"/>
      <c r="GY349" s="31"/>
      <c r="GZ349" s="31"/>
      <c r="HA349" s="31"/>
      <c r="HB349" s="31"/>
      <c r="HC349" s="31"/>
      <c r="HD349" s="31"/>
      <c r="HE349" s="31"/>
      <c r="HF349" s="31"/>
    </row>
    <row r="350" spans="3:214" x14ac:dyDescent="0.25">
      <c r="C350" s="31"/>
      <c r="D350" s="31"/>
      <c r="H350" s="31"/>
      <c r="J350" s="86"/>
      <c r="K350" s="86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  <c r="CG350" s="31"/>
      <c r="CH350" s="31"/>
      <c r="CI350" s="31"/>
      <c r="CJ350" s="31"/>
      <c r="CK350" s="31"/>
      <c r="CL350" s="31"/>
      <c r="CM350" s="31"/>
      <c r="CN350" s="31"/>
      <c r="CO350" s="31"/>
      <c r="CP350" s="31"/>
      <c r="CQ350" s="31"/>
      <c r="CR350" s="31"/>
      <c r="CS350" s="31"/>
      <c r="CT350" s="31"/>
      <c r="CU350" s="31"/>
      <c r="CV350" s="31"/>
      <c r="CW350" s="31"/>
      <c r="CX350" s="31"/>
      <c r="CY350" s="31"/>
      <c r="CZ350" s="31"/>
      <c r="DA350" s="31"/>
      <c r="DB350" s="31"/>
      <c r="DC350" s="31"/>
      <c r="DD350" s="31"/>
      <c r="DE350" s="31"/>
      <c r="DF350" s="31"/>
      <c r="DG350" s="31"/>
      <c r="DH350" s="31"/>
      <c r="DI350" s="31"/>
      <c r="DJ350" s="31"/>
      <c r="DK350" s="31"/>
      <c r="DL350" s="31"/>
      <c r="DM350" s="31"/>
      <c r="DN350" s="31"/>
      <c r="DO350" s="31"/>
      <c r="DP350" s="31"/>
      <c r="DQ350" s="31"/>
      <c r="DR350" s="31"/>
      <c r="DS350" s="31"/>
      <c r="DT350" s="31"/>
      <c r="DU350" s="31"/>
      <c r="DV350" s="31"/>
      <c r="DW350" s="31"/>
      <c r="DX350" s="31"/>
      <c r="DY350" s="31"/>
      <c r="DZ350" s="31"/>
      <c r="EA350" s="31"/>
      <c r="EB350" s="31"/>
      <c r="EC350" s="31"/>
      <c r="ED350" s="31"/>
      <c r="EE350" s="31"/>
      <c r="EF350" s="31"/>
      <c r="EG350" s="31"/>
      <c r="EH350" s="31"/>
      <c r="EI350" s="31"/>
      <c r="EJ350" s="31"/>
      <c r="EK350" s="31"/>
      <c r="EL350" s="31"/>
      <c r="EM350" s="31"/>
      <c r="EN350" s="31"/>
      <c r="EO350" s="31"/>
      <c r="EP350" s="31"/>
      <c r="EQ350" s="31"/>
      <c r="ER350" s="31"/>
      <c r="ES350" s="31"/>
      <c r="ET350" s="31"/>
      <c r="EU350" s="31"/>
      <c r="EV350" s="31"/>
      <c r="EW350" s="31"/>
      <c r="EX350" s="31"/>
      <c r="EY350" s="31"/>
      <c r="EZ350" s="31"/>
      <c r="FA350" s="31"/>
      <c r="FB350" s="31"/>
      <c r="FC350" s="31"/>
      <c r="FD350" s="31"/>
      <c r="FE350" s="31"/>
      <c r="FF350" s="31"/>
      <c r="FG350" s="31"/>
      <c r="FH350" s="31"/>
      <c r="FI350" s="31"/>
      <c r="FJ350" s="31"/>
      <c r="FK350" s="31"/>
      <c r="FL350" s="31"/>
      <c r="FM350" s="31"/>
      <c r="FN350" s="31"/>
      <c r="FO350" s="31"/>
      <c r="FP350" s="31"/>
      <c r="FQ350" s="31"/>
      <c r="FR350" s="31"/>
      <c r="FS350" s="31"/>
      <c r="FT350" s="31"/>
      <c r="FU350" s="31"/>
      <c r="FV350" s="31"/>
      <c r="FW350" s="31"/>
      <c r="FX350" s="31"/>
      <c r="FY350" s="31"/>
      <c r="FZ350" s="31"/>
      <c r="GA350" s="31"/>
      <c r="GB350" s="31"/>
      <c r="GC350" s="31"/>
      <c r="GD350" s="31"/>
      <c r="GE350" s="31"/>
      <c r="GF350" s="31"/>
      <c r="GG350" s="31"/>
      <c r="GH350" s="31"/>
      <c r="GI350" s="31"/>
      <c r="GJ350" s="31"/>
      <c r="GK350" s="31"/>
      <c r="GL350" s="31"/>
      <c r="GM350" s="31"/>
      <c r="GN350" s="31"/>
      <c r="GO350" s="31"/>
      <c r="GP350" s="31"/>
      <c r="GQ350" s="31"/>
      <c r="GR350" s="31"/>
      <c r="GS350" s="31"/>
      <c r="GT350" s="31"/>
      <c r="GU350" s="31"/>
      <c r="GV350" s="31"/>
      <c r="GW350" s="31"/>
      <c r="GX350" s="31"/>
      <c r="GY350" s="31"/>
      <c r="GZ350" s="31"/>
      <c r="HA350" s="31"/>
      <c r="HB350" s="31"/>
      <c r="HC350" s="31"/>
      <c r="HD350" s="31"/>
      <c r="HE350" s="31"/>
      <c r="HF350" s="31"/>
    </row>
    <row r="351" spans="3:214" x14ac:dyDescent="0.25">
      <c r="C351" s="31"/>
      <c r="D351" s="31"/>
      <c r="H351" s="31"/>
      <c r="J351" s="86"/>
      <c r="K351" s="86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1"/>
      <c r="CG351" s="31"/>
      <c r="CH351" s="31"/>
      <c r="CI351" s="31"/>
      <c r="CJ351" s="31"/>
      <c r="CK351" s="31"/>
      <c r="CL351" s="31"/>
      <c r="CM351" s="31"/>
      <c r="CN351" s="31"/>
      <c r="CO351" s="31"/>
      <c r="CP351" s="31"/>
      <c r="CQ351" s="31"/>
      <c r="CR351" s="31"/>
      <c r="CS351" s="31"/>
      <c r="CT351" s="31"/>
      <c r="CU351" s="31"/>
      <c r="CV351" s="31"/>
      <c r="CW351" s="31"/>
      <c r="CX351" s="31"/>
      <c r="CY351" s="31"/>
      <c r="CZ351" s="31"/>
      <c r="DA351" s="31"/>
      <c r="DB351" s="31"/>
      <c r="DC351" s="31"/>
      <c r="DD351" s="31"/>
      <c r="DE351" s="31"/>
      <c r="DF351" s="31"/>
      <c r="DG351" s="31"/>
      <c r="DH351" s="31"/>
      <c r="DI351" s="31"/>
      <c r="DJ351" s="31"/>
      <c r="DK351" s="31"/>
      <c r="DL351" s="31"/>
      <c r="DM351" s="31"/>
      <c r="DN351" s="31"/>
      <c r="DO351" s="31"/>
      <c r="DP351" s="31"/>
      <c r="DQ351" s="31"/>
      <c r="DR351" s="31"/>
      <c r="DS351" s="31"/>
      <c r="DT351" s="31"/>
      <c r="DU351" s="31"/>
      <c r="DV351" s="31"/>
      <c r="DW351" s="31"/>
      <c r="DX351" s="31"/>
      <c r="DY351" s="31"/>
      <c r="DZ351" s="31"/>
      <c r="EA351" s="31"/>
      <c r="EB351" s="31"/>
      <c r="EC351" s="31"/>
      <c r="ED351" s="31"/>
      <c r="EE351" s="31"/>
      <c r="EF351" s="31"/>
      <c r="EG351" s="31"/>
      <c r="EH351" s="31"/>
      <c r="EI351" s="31"/>
      <c r="EJ351" s="31"/>
      <c r="EK351" s="31"/>
      <c r="EL351" s="31"/>
      <c r="EM351" s="31"/>
      <c r="EN351" s="31"/>
      <c r="EO351" s="31"/>
      <c r="EP351" s="31"/>
      <c r="EQ351" s="31"/>
      <c r="ER351" s="31"/>
      <c r="ES351" s="31"/>
      <c r="ET351" s="31"/>
      <c r="EU351" s="31"/>
      <c r="EV351" s="31"/>
      <c r="EW351" s="31"/>
      <c r="EX351" s="31"/>
      <c r="EY351" s="31"/>
      <c r="EZ351" s="31"/>
      <c r="FA351" s="31"/>
      <c r="FB351" s="31"/>
      <c r="FC351" s="31"/>
      <c r="FD351" s="31"/>
      <c r="FE351" s="31"/>
      <c r="FF351" s="31"/>
      <c r="FG351" s="31"/>
      <c r="FH351" s="31"/>
      <c r="FI351" s="31"/>
      <c r="FJ351" s="31"/>
      <c r="FK351" s="31"/>
      <c r="FL351" s="31"/>
      <c r="FM351" s="31"/>
      <c r="FN351" s="31"/>
      <c r="FO351" s="31"/>
      <c r="FP351" s="31"/>
      <c r="FQ351" s="31"/>
      <c r="FR351" s="31"/>
      <c r="FS351" s="31"/>
      <c r="FT351" s="31"/>
      <c r="FU351" s="31"/>
      <c r="FV351" s="31"/>
      <c r="FW351" s="31"/>
      <c r="FX351" s="31"/>
      <c r="FY351" s="31"/>
      <c r="FZ351" s="31"/>
      <c r="GA351" s="31"/>
      <c r="GB351" s="31"/>
      <c r="GC351" s="31"/>
      <c r="GD351" s="31"/>
      <c r="GE351" s="31"/>
      <c r="GF351" s="31"/>
      <c r="GG351" s="31"/>
      <c r="GH351" s="31"/>
      <c r="GI351" s="31"/>
      <c r="GJ351" s="31"/>
      <c r="GK351" s="31"/>
      <c r="GL351" s="31"/>
      <c r="GM351" s="31"/>
      <c r="GN351" s="31"/>
      <c r="GO351" s="31"/>
      <c r="GP351" s="31"/>
      <c r="GQ351" s="31"/>
      <c r="GR351" s="31"/>
      <c r="GS351" s="31"/>
      <c r="GT351" s="31"/>
      <c r="GU351" s="31"/>
      <c r="GV351" s="31"/>
      <c r="GW351" s="31"/>
      <c r="GX351" s="31"/>
      <c r="GY351" s="31"/>
      <c r="GZ351" s="31"/>
      <c r="HA351" s="31"/>
      <c r="HB351" s="31"/>
      <c r="HC351" s="31"/>
      <c r="HD351" s="31"/>
      <c r="HE351" s="31"/>
      <c r="HF351" s="31"/>
    </row>
    <row r="352" spans="3:214" x14ac:dyDescent="0.25">
      <c r="C352" s="31"/>
      <c r="D352" s="31"/>
      <c r="H352" s="31"/>
      <c r="J352" s="86"/>
      <c r="K352" s="86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1"/>
      <c r="CG352" s="31"/>
      <c r="CH352" s="31"/>
      <c r="CI352" s="31"/>
      <c r="CJ352" s="31"/>
      <c r="CK352" s="31"/>
      <c r="CL352" s="31"/>
      <c r="CM352" s="31"/>
      <c r="CN352" s="31"/>
      <c r="CO352" s="31"/>
      <c r="CP352" s="31"/>
      <c r="CQ352" s="31"/>
      <c r="CR352" s="31"/>
      <c r="CS352" s="31"/>
      <c r="CT352" s="31"/>
      <c r="CU352" s="31"/>
      <c r="CV352" s="31"/>
      <c r="CW352" s="31"/>
      <c r="CX352" s="31"/>
      <c r="CY352" s="31"/>
      <c r="CZ352" s="31"/>
      <c r="DA352" s="31"/>
      <c r="DB352" s="31"/>
      <c r="DC352" s="31"/>
      <c r="DD352" s="31"/>
      <c r="DE352" s="31"/>
      <c r="DF352" s="31"/>
      <c r="DG352" s="31"/>
      <c r="DH352" s="31"/>
      <c r="DI352" s="31"/>
      <c r="DJ352" s="31"/>
      <c r="DK352" s="31"/>
      <c r="DL352" s="31"/>
      <c r="DM352" s="31"/>
      <c r="DN352" s="31"/>
      <c r="DO352" s="31"/>
      <c r="DP352" s="31"/>
      <c r="DQ352" s="31"/>
      <c r="DR352" s="31"/>
      <c r="DS352" s="31"/>
      <c r="DT352" s="31"/>
      <c r="DU352" s="31"/>
      <c r="DV352" s="31"/>
      <c r="DW352" s="31"/>
      <c r="DX352" s="31"/>
      <c r="DY352" s="31"/>
      <c r="DZ352" s="31"/>
      <c r="EA352" s="31"/>
      <c r="EB352" s="31"/>
      <c r="EC352" s="31"/>
      <c r="ED352" s="31"/>
      <c r="EE352" s="31"/>
      <c r="EF352" s="31"/>
      <c r="EG352" s="31"/>
      <c r="EH352" s="31"/>
      <c r="EI352" s="31"/>
      <c r="EJ352" s="31"/>
      <c r="EK352" s="31"/>
      <c r="EL352" s="31"/>
      <c r="EM352" s="31"/>
      <c r="EN352" s="31"/>
      <c r="EO352" s="31"/>
      <c r="EP352" s="31"/>
      <c r="EQ352" s="31"/>
      <c r="ER352" s="31"/>
      <c r="ES352" s="31"/>
      <c r="ET352" s="31"/>
      <c r="EU352" s="31"/>
      <c r="EV352" s="31"/>
      <c r="EW352" s="31"/>
      <c r="EX352" s="31"/>
      <c r="EY352" s="31"/>
      <c r="EZ352" s="31"/>
      <c r="FA352" s="31"/>
      <c r="FB352" s="31"/>
      <c r="FC352" s="31"/>
      <c r="FD352" s="31"/>
      <c r="FE352" s="31"/>
      <c r="FF352" s="31"/>
      <c r="FG352" s="31"/>
      <c r="FH352" s="31"/>
      <c r="FI352" s="31"/>
      <c r="FJ352" s="31"/>
      <c r="FK352" s="31"/>
      <c r="FL352" s="31"/>
      <c r="FM352" s="31"/>
      <c r="FN352" s="31"/>
      <c r="FO352" s="31"/>
      <c r="FP352" s="31"/>
      <c r="FQ352" s="31"/>
      <c r="FR352" s="31"/>
      <c r="FS352" s="31"/>
      <c r="FT352" s="31"/>
      <c r="FU352" s="31"/>
      <c r="FV352" s="31"/>
      <c r="FW352" s="31"/>
      <c r="FX352" s="31"/>
      <c r="FY352" s="31"/>
      <c r="FZ352" s="31"/>
      <c r="GA352" s="31"/>
      <c r="GB352" s="31"/>
      <c r="GC352" s="31"/>
      <c r="GD352" s="31"/>
      <c r="GE352" s="31"/>
      <c r="GF352" s="31"/>
      <c r="GG352" s="31"/>
      <c r="GH352" s="31"/>
      <c r="GI352" s="31"/>
      <c r="GJ352" s="31"/>
      <c r="GK352" s="31"/>
      <c r="GL352" s="31"/>
      <c r="GM352" s="31"/>
      <c r="GN352" s="31"/>
      <c r="GO352" s="31"/>
      <c r="GP352" s="31"/>
      <c r="GQ352" s="31"/>
      <c r="GR352" s="31"/>
      <c r="GS352" s="31"/>
      <c r="GT352" s="31"/>
      <c r="GU352" s="31"/>
      <c r="GV352" s="31"/>
      <c r="GW352" s="31"/>
      <c r="GX352" s="31"/>
      <c r="GY352" s="31"/>
      <c r="GZ352" s="31"/>
      <c r="HA352" s="31"/>
      <c r="HB352" s="31"/>
      <c r="HC352" s="31"/>
      <c r="HD352" s="31"/>
      <c r="HE352" s="31"/>
      <c r="HF352" s="31"/>
    </row>
    <row r="353" spans="3:214" x14ac:dyDescent="0.25">
      <c r="C353" s="31"/>
      <c r="D353" s="31"/>
      <c r="H353" s="31"/>
      <c r="J353" s="86"/>
      <c r="K353" s="86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  <c r="CG353" s="31"/>
      <c r="CH353" s="31"/>
      <c r="CI353" s="31"/>
      <c r="CJ353" s="31"/>
      <c r="CK353" s="31"/>
      <c r="CL353" s="31"/>
      <c r="CM353" s="31"/>
      <c r="CN353" s="31"/>
      <c r="CO353" s="31"/>
      <c r="CP353" s="31"/>
      <c r="CQ353" s="31"/>
      <c r="CR353" s="31"/>
      <c r="CS353" s="31"/>
      <c r="CT353" s="31"/>
      <c r="CU353" s="31"/>
      <c r="CV353" s="31"/>
      <c r="CW353" s="31"/>
      <c r="CX353" s="31"/>
      <c r="CY353" s="31"/>
      <c r="CZ353" s="31"/>
      <c r="DA353" s="31"/>
      <c r="DB353" s="31"/>
      <c r="DC353" s="31"/>
      <c r="DD353" s="31"/>
      <c r="DE353" s="31"/>
      <c r="DF353" s="31"/>
      <c r="DG353" s="31"/>
      <c r="DH353" s="31"/>
      <c r="DI353" s="31"/>
      <c r="DJ353" s="31"/>
      <c r="DK353" s="31"/>
      <c r="DL353" s="31"/>
      <c r="DM353" s="31"/>
      <c r="DN353" s="31"/>
      <c r="DO353" s="31"/>
      <c r="DP353" s="31"/>
      <c r="DQ353" s="31"/>
      <c r="DR353" s="31"/>
      <c r="DS353" s="31"/>
      <c r="DT353" s="31"/>
      <c r="DU353" s="31"/>
      <c r="DV353" s="31"/>
      <c r="DW353" s="31"/>
      <c r="DX353" s="31"/>
      <c r="DY353" s="31"/>
      <c r="DZ353" s="31"/>
      <c r="EA353" s="31"/>
      <c r="EB353" s="31"/>
      <c r="EC353" s="31"/>
      <c r="ED353" s="31"/>
      <c r="EE353" s="31"/>
      <c r="EF353" s="31"/>
      <c r="EG353" s="31"/>
      <c r="EH353" s="31"/>
      <c r="EI353" s="31"/>
      <c r="EJ353" s="31"/>
      <c r="EK353" s="31"/>
      <c r="EL353" s="31"/>
      <c r="EM353" s="31"/>
      <c r="EN353" s="31"/>
      <c r="EO353" s="31"/>
      <c r="EP353" s="31"/>
      <c r="EQ353" s="31"/>
      <c r="ER353" s="31"/>
      <c r="ES353" s="31"/>
      <c r="ET353" s="31"/>
      <c r="EU353" s="31"/>
      <c r="EV353" s="31"/>
      <c r="EW353" s="31"/>
      <c r="EX353" s="31"/>
      <c r="EY353" s="31"/>
      <c r="EZ353" s="31"/>
      <c r="FA353" s="31"/>
      <c r="FB353" s="31"/>
      <c r="FC353" s="31"/>
      <c r="FD353" s="31"/>
      <c r="FE353" s="31"/>
      <c r="FF353" s="31"/>
      <c r="FG353" s="31"/>
      <c r="FH353" s="31"/>
      <c r="FI353" s="31"/>
      <c r="FJ353" s="31"/>
      <c r="FK353" s="31"/>
      <c r="FL353" s="31"/>
      <c r="FM353" s="31"/>
      <c r="FN353" s="31"/>
      <c r="FO353" s="31"/>
      <c r="FP353" s="31"/>
      <c r="FQ353" s="31"/>
      <c r="FR353" s="31"/>
      <c r="FS353" s="31"/>
      <c r="FT353" s="31"/>
      <c r="FU353" s="31"/>
      <c r="FV353" s="31"/>
      <c r="FW353" s="31"/>
      <c r="FX353" s="31"/>
      <c r="FY353" s="31"/>
      <c r="FZ353" s="31"/>
      <c r="GA353" s="31"/>
      <c r="GB353" s="31"/>
      <c r="GC353" s="31"/>
      <c r="GD353" s="31"/>
      <c r="GE353" s="31"/>
      <c r="GF353" s="31"/>
      <c r="GG353" s="31"/>
      <c r="GH353" s="31"/>
      <c r="GI353" s="31"/>
      <c r="GJ353" s="31"/>
      <c r="GK353" s="31"/>
      <c r="GL353" s="31"/>
      <c r="GM353" s="31"/>
      <c r="GN353" s="31"/>
      <c r="GO353" s="31"/>
      <c r="GP353" s="31"/>
      <c r="GQ353" s="31"/>
      <c r="GR353" s="31"/>
      <c r="GS353" s="31"/>
      <c r="GT353" s="31"/>
      <c r="GU353" s="31"/>
      <c r="GV353" s="31"/>
      <c r="GW353" s="31"/>
      <c r="GX353" s="31"/>
      <c r="GY353" s="31"/>
      <c r="GZ353" s="31"/>
      <c r="HA353" s="31"/>
      <c r="HB353" s="31"/>
      <c r="HC353" s="31"/>
      <c r="HD353" s="31"/>
      <c r="HE353" s="31"/>
      <c r="HF353" s="31"/>
    </row>
    <row r="354" spans="3:214" x14ac:dyDescent="0.25">
      <c r="C354" s="31"/>
      <c r="D354" s="31"/>
      <c r="H354" s="31"/>
      <c r="J354" s="86"/>
      <c r="K354" s="86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1"/>
      <c r="CG354" s="31"/>
      <c r="CH354" s="31"/>
      <c r="CI354" s="31"/>
      <c r="CJ354" s="31"/>
      <c r="CK354" s="31"/>
      <c r="CL354" s="31"/>
      <c r="CM354" s="31"/>
      <c r="CN354" s="31"/>
      <c r="CO354" s="31"/>
      <c r="CP354" s="31"/>
      <c r="CQ354" s="31"/>
      <c r="CR354" s="31"/>
      <c r="CS354" s="31"/>
      <c r="CT354" s="31"/>
      <c r="CU354" s="31"/>
      <c r="CV354" s="31"/>
      <c r="CW354" s="31"/>
      <c r="CX354" s="31"/>
      <c r="CY354" s="31"/>
      <c r="CZ354" s="31"/>
      <c r="DA354" s="31"/>
      <c r="DB354" s="31"/>
      <c r="DC354" s="31"/>
      <c r="DD354" s="31"/>
      <c r="DE354" s="31"/>
      <c r="DF354" s="31"/>
      <c r="DG354" s="31"/>
      <c r="DH354" s="31"/>
      <c r="DI354" s="31"/>
      <c r="DJ354" s="31"/>
      <c r="DK354" s="31"/>
      <c r="DL354" s="31"/>
      <c r="DM354" s="31"/>
      <c r="DN354" s="31"/>
      <c r="DO354" s="31"/>
      <c r="DP354" s="31"/>
      <c r="DQ354" s="31"/>
      <c r="DR354" s="31"/>
      <c r="DS354" s="31"/>
      <c r="DT354" s="31"/>
      <c r="DU354" s="31"/>
      <c r="DV354" s="31"/>
      <c r="DW354" s="31"/>
      <c r="DX354" s="31"/>
      <c r="DY354" s="31"/>
      <c r="DZ354" s="31"/>
      <c r="EA354" s="31"/>
      <c r="EB354" s="31"/>
      <c r="EC354" s="31"/>
      <c r="ED354" s="31"/>
      <c r="EE354" s="31"/>
      <c r="EF354" s="31"/>
      <c r="EG354" s="31"/>
      <c r="EH354" s="31"/>
      <c r="EI354" s="31"/>
      <c r="EJ354" s="31"/>
      <c r="EK354" s="31"/>
      <c r="EL354" s="31"/>
      <c r="EM354" s="31"/>
      <c r="EN354" s="31"/>
      <c r="EO354" s="31"/>
      <c r="EP354" s="31"/>
      <c r="EQ354" s="31"/>
      <c r="ER354" s="31"/>
      <c r="ES354" s="31"/>
      <c r="ET354" s="31"/>
      <c r="EU354" s="31"/>
      <c r="EV354" s="31"/>
      <c r="EW354" s="31"/>
      <c r="EX354" s="31"/>
      <c r="EY354" s="31"/>
      <c r="EZ354" s="31"/>
      <c r="FA354" s="31"/>
      <c r="FB354" s="31"/>
      <c r="FC354" s="31"/>
      <c r="FD354" s="31"/>
      <c r="FE354" s="31"/>
      <c r="FF354" s="31"/>
      <c r="FG354" s="31"/>
      <c r="FH354" s="31"/>
      <c r="FI354" s="31"/>
      <c r="FJ354" s="31"/>
      <c r="FK354" s="31"/>
      <c r="FL354" s="31"/>
      <c r="FM354" s="31"/>
      <c r="FN354" s="31"/>
      <c r="FO354" s="31"/>
      <c r="FP354" s="31"/>
      <c r="FQ354" s="31"/>
      <c r="FR354" s="31"/>
      <c r="FS354" s="31"/>
      <c r="FT354" s="31"/>
      <c r="FU354" s="31"/>
      <c r="FV354" s="31"/>
      <c r="FW354" s="31"/>
      <c r="FX354" s="31"/>
      <c r="FY354" s="31"/>
      <c r="FZ354" s="31"/>
      <c r="GA354" s="31"/>
      <c r="GB354" s="31"/>
      <c r="GC354" s="31"/>
      <c r="GD354" s="31"/>
      <c r="GE354" s="31"/>
      <c r="GF354" s="31"/>
      <c r="GG354" s="31"/>
      <c r="GH354" s="31"/>
      <c r="GI354" s="31"/>
      <c r="GJ354" s="31"/>
      <c r="GK354" s="31"/>
      <c r="GL354" s="31"/>
      <c r="GM354" s="31"/>
      <c r="GN354" s="31"/>
      <c r="GO354" s="31"/>
      <c r="GP354" s="31"/>
      <c r="GQ354" s="31"/>
      <c r="GR354" s="31"/>
      <c r="GS354" s="31"/>
      <c r="GT354" s="31"/>
      <c r="GU354" s="31"/>
      <c r="GV354" s="31"/>
      <c r="GW354" s="31"/>
      <c r="GX354" s="31"/>
      <c r="GY354" s="31"/>
      <c r="GZ354" s="31"/>
      <c r="HA354" s="31"/>
      <c r="HB354" s="31"/>
      <c r="HC354" s="31"/>
      <c r="HD354" s="31"/>
      <c r="HE354" s="31"/>
      <c r="HF354" s="31"/>
    </row>
    <row r="355" spans="3:214" x14ac:dyDescent="0.25">
      <c r="C355" s="31"/>
      <c r="D355" s="31"/>
      <c r="H355" s="31"/>
      <c r="J355" s="86"/>
      <c r="K355" s="86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  <c r="CA355" s="31"/>
      <c r="CB355" s="31"/>
      <c r="CC355" s="31"/>
      <c r="CD355" s="31"/>
      <c r="CE355" s="31"/>
      <c r="CF355" s="31"/>
      <c r="CG355" s="31"/>
      <c r="CH355" s="31"/>
      <c r="CI355" s="31"/>
      <c r="CJ355" s="31"/>
      <c r="CK355" s="31"/>
      <c r="CL355" s="31"/>
      <c r="CM355" s="31"/>
      <c r="CN355" s="31"/>
      <c r="CO355" s="31"/>
      <c r="CP355" s="31"/>
      <c r="CQ355" s="31"/>
      <c r="CR355" s="31"/>
      <c r="CS355" s="31"/>
      <c r="CT355" s="31"/>
      <c r="CU355" s="31"/>
      <c r="CV355" s="31"/>
      <c r="CW355" s="31"/>
      <c r="CX355" s="31"/>
      <c r="CY355" s="31"/>
      <c r="CZ355" s="31"/>
      <c r="DA355" s="31"/>
      <c r="DB355" s="31"/>
      <c r="DC355" s="31"/>
      <c r="DD355" s="31"/>
      <c r="DE355" s="31"/>
      <c r="DF355" s="31"/>
      <c r="DG355" s="31"/>
      <c r="DH355" s="31"/>
      <c r="DI355" s="31"/>
      <c r="DJ355" s="31"/>
      <c r="DK355" s="31"/>
      <c r="DL355" s="31"/>
      <c r="DM355" s="31"/>
      <c r="DN355" s="31"/>
      <c r="DO355" s="31"/>
      <c r="DP355" s="31"/>
      <c r="DQ355" s="31"/>
      <c r="DR355" s="31"/>
      <c r="DS355" s="31"/>
      <c r="DT355" s="31"/>
      <c r="DU355" s="31"/>
      <c r="DV355" s="31"/>
      <c r="DW355" s="31"/>
      <c r="DX355" s="31"/>
      <c r="DY355" s="31"/>
      <c r="DZ355" s="31"/>
      <c r="EA355" s="31"/>
      <c r="EB355" s="31"/>
      <c r="EC355" s="31"/>
      <c r="ED355" s="31"/>
      <c r="EE355" s="31"/>
      <c r="EF355" s="31"/>
      <c r="EG355" s="31"/>
      <c r="EH355" s="31"/>
      <c r="EI355" s="31"/>
      <c r="EJ355" s="31"/>
      <c r="EK355" s="31"/>
      <c r="EL355" s="31"/>
      <c r="EM355" s="31"/>
      <c r="EN355" s="31"/>
      <c r="EO355" s="31"/>
      <c r="EP355" s="31"/>
      <c r="EQ355" s="31"/>
      <c r="ER355" s="31"/>
      <c r="ES355" s="31"/>
      <c r="ET355" s="31"/>
      <c r="EU355" s="31"/>
      <c r="EV355" s="31"/>
      <c r="EW355" s="31"/>
      <c r="EX355" s="31"/>
      <c r="EY355" s="31"/>
      <c r="EZ355" s="31"/>
      <c r="FA355" s="31"/>
      <c r="FB355" s="31"/>
      <c r="FC355" s="31"/>
      <c r="FD355" s="31"/>
      <c r="FE355" s="31"/>
      <c r="FF355" s="31"/>
      <c r="FG355" s="31"/>
      <c r="FH355" s="31"/>
      <c r="FI355" s="31"/>
      <c r="FJ355" s="31"/>
      <c r="FK355" s="31"/>
      <c r="FL355" s="31"/>
      <c r="FM355" s="31"/>
      <c r="FN355" s="31"/>
      <c r="FO355" s="31"/>
      <c r="FP355" s="31"/>
      <c r="FQ355" s="31"/>
      <c r="FR355" s="31"/>
      <c r="FS355" s="31"/>
      <c r="FT355" s="31"/>
      <c r="FU355" s="31"/>
      <c r="FV355" s="31"/>
      <c r="FW355" s="31"/>
      <c r="FX355" s="31"/>
      <c r="FY355" s="31"/>
      <c r="FZ355" s="31"/>
      <c r="GA355" s="31"/>
      <c r="GB355" s="31"/>
      <c r="GC355" s="31"/>
      <c r="GD355" s="31"/>
      <c r="GE355" s="31"/>
      <c r="GF355" s="31"/>
      <c r="GG355" s="31"/>
      <c r="GH355" s="31"/>
      <c r="GI355" s="31"/>
      <c r="GJ355" s="31"/>
      <c r="GK355" s="31"/>
      <c r="GL355" s="31"/>
      <c r="GM355" s="31"/>
      <c r="GN355" s="31"/>
      <c r="GO355" s="31"/>
      <c r="GP355" s="31"/>
      <c r="GQ355" s="31"/>
      <c r="GR355" s="31"/>
      <c r="GS355" s="31"/>
      <c r="GT355" s="31"/>
      <c r="GU355" s="31"/>
      <c r="GV355" s="31"/>
      <c r="GW355" s="31"/>
      <c r="GX355" s="31"/>
      <c r="GY355" s="31"/>
      <c r="GZ355" s="31"/>
      <c r="HA355" s="31"/>
      <c r="HB355" s="31"/>
      <c r="HC355" s="31"/>
      <c r="HD355" s="31"/>
      <c r="HE355" s="31"/>
      <c r="HF355" s="31"/>
    </row>
    <row r="356" spans="3:214" x14ac:dyDescent="0.25">
      <c r="C356" s="31"/>
      <c r="D356" s="31"/>
      <c r="H356" s="31"/>
      <c r="J356" s="86"/>
      <c r="K356" s="86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  <c r="CG356" s="31"/>
      <c r="CH356" s="31"/>
      <c r="CI356" s="31"/>
      <c r="CJ356" s="31"/>
      <c r="CK356" s="31"/>
      <c r="CL356" s="31"/>
      <c r="CM356" s="31"/>
      <c r="CN356" s="31"/>
      <c r="CO356" s="31"/>
      <c r="CP356" s="31"/>
      <c r="CQ356" s="31"/>
      <c r="CR356" s="31"/>
      <c r="CS356" s="31"/>
      <c r="CT356" s="31"/>
      <c r="CU356" s="31"/>
      <c r="CV356" s="31"/>
      <c r="CW356" s="31"/>
      <c r="CX356" s="31"/>
      <c r="CY356" s="31"/>
      <c r="CZ356" s="31"/>
      <c r="DA356" s="31"/>
      <c r="DB356" s="31"/>
      <c r="DC356" s="31"/>
      <c r="DD356" s="31"/>
      <c r="DE356" s="31"/>
      <c r="DF356" s="31"/>
      <c r="DG356" s="31"/>
      <c r="DH356" s="31"/>
      <c r="DI356" s="31"/>
      <c r="DJ356" s="31"/>
      <c r="DK356" s="31"/>
      <c r="DL356" s="31"/>
      <c r="DM356" s="31"/>
      <c r="DN356" s="31"/>
      <c r="DO356" s="31"/>
      <c r="DP356" s="31"/>
      <c r="DQ356" s="31"/>
      <c r="DR356" s="31"/>
      <c r="DS356" s="31"/>
      <c r="DT356" s="31"/>
      <c r="DU356" s="31"/>
      <c r="DV356" s="31"/>
      <c r="DW356" s="31"/>
      <c r="DX356" s="31"/>
      <c r="DY356" s="31"/>
      <c r="DZ356" s="31"/>
      <c r="EA356" s="31"/>
      <c r="EB356" s="31"/>
      <c r="EC356" s="31"/>
      <c r="ED356" s="31"/>
      <c r="EE356" s="31"/>
      <c r="EF356" s="31"/>
      <c r="EG356" s="31"/>
      <c r="EH356" s="31"/>
      <c r="EI356" s="31"/>
      <c r="EJ356" s="31"/>
      <c r="EK356" s="31"/>
      <c r="EL356" s="31"/>
      <c r="EM356" s="31"/>
      <c r="EN356" s="31"/>
      <c r="EO356" s="31"/>
      <c r="EP356" s="31"/>
      <c r="EQ356" s="31"/>
      <c r="ER356" s="31"/>
      <c r="ES356" s="31"/>
      <c r="ET356" s="31"/>
      <c r="EU356" s="31"/>
      <c r="EV356" s="31"/>
      <c r="EW356" s="31"/>
      <c r="EX356" s="31"/>
      <c r="EY356" s="31"/>
      <c r="EZ356" s="31"/>
      <c r="FA356" s="31"/>
      <c r="FB356" s="31"/>
      <c r="FC356" s="31"/>
      <c r="FD356" s="31"/>
      <c r="FE356" s="31"/>
      <c r="FF356" s="31"/>
      <c r="FG356" s="31"/>
      <c r="FH356" s="31"/>
      <c r="FI356" s="31"/>
      <c r="FJ356" s="31"/>
      <c r="FK356" s="31"/>
      <c r="FL356" s="31"/>
      <c r="FM356" s="31"/>
      <c r="FN356" s="31"/>
      <c r="FO356" s="31"/>
      <c r="FP356" s="31"/>
      <c r="FQ356" s="31"/>
      <c r="FR356" s="31"/>
      <c r="FS356" s="31"/>
      <c r="FT356" s="31"/>
      <c r="FU356" s="31"/>
      <c r="FV356" s="31"/>
      <c r="FW356" s="31"/>
      <c r="FX356" s="31"/>
      <c r="FY356" s="31"/>
      <c r="FZ356" s="31"/>
      <c r="GA356" s="31"/>
      <c r="GB356" s="31"/>
      <c r="GC356" s="31"/>
      <c r="GD356" s="31"/>
      <c r="GE356" s="31"/>
      <c r="GF356" s="31"/>
      <c r="GG356" s="31"/>
      <c r="GH356" s="31"/>
      <c r="GI356" s="31"/>
      <c r="GJ356" s="31"/>
      <c r="GK356" s="31"/>
      <c r="GL356" s="31"/>
      <c r="GM356" s="31"/>
      <c r="GN356" s="31"/>
      <c r="GO356" s="31"/>
      <c r="GP356" s="31"/>
      <c r="GQ356" s="31"/>
      <c r="GR356" s="31"/>
      <c r="GS356" s="31"/>
      <c r="GT356" s="31"/>
      <c r="GU356" s="31"/>
      <c r="GV356" s="31"/>
      <c r="GW356" s="31"/>
      <c r="GX356" s="31"/>
      <c r="GY356" s="31"/>
      <c r="GZ356" s="31"/>
      <c r="HA356" s="31"/>
      <c r="HB356" s="31"/>
      <c r="HC356" s="31"/>
      <c r="HD356" s="31"/>
      <c r="HE356" s="31"/>
      <c r="HF356" s="31"/>
    </row>
    <row r="357" spans="3:214" x14ac:dyDescent="0.25">
      <c r="C357" s="31"/>
      <c r="D357" s="31"/>
      <c r="H357" s="31"/>
      <c r="J357" s="86"/>
      <c r="K357" s="86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  <c r="CG357" s="31"/>
      <c r="CH357" s="31"/>
      <c r="CI357" s="31"/>
      <c r="CJ357" s="31"/>
      <c r="CK357" s="31"/>
      <c r="CL357" s="31"/>
      <c r="CM357" s="31"/>
      <c r="CN357" s="31"/>
      <c r="CO357" s="31"/>
      <c r="CP357" s="31"/>
      <c r="CQ357" s="31"/>
      <c r="CR357" s="31"/>
      <c r="CS357" s="31"/>
      <c r="CT357" s="31"/>
      <c r="CU357" s="31"/>
      <c r="CV357" s="31"/>
      <c r="CW357" s="31"/>
      <c r="CX357" s="31"/>
      <c r="CY357" s="31"/>
      <c r="CZ357" s="31"/>
      <c r="DA357" s="31"/>
      <c r="DB357" s="31"/>
      <c r="DC357" s="31"/>
      <c r="DD357" s="31"/>
      <c r="DE357" s="31"/>
      <c r="DF357" s="31"/>
      <c r="DG357" s="31"/>
      <c r="DH357" s="31"/>
      <c r="DI357" s="31"/>
      <c r="DJ357" s="31"/>
      <c r="DK357" s="31"/>
      <c r="DL357" s="31"/>
      <c r="DM357" s="31"/>
      <c r="DN357" s="31"/>
      <c r="DO357" s="31"/>
      <c r="DP357" s="31"/>
      <c r="DQ357" s="31"/>
      <c r="DR357" s="31"/>
      <c r="DS357" s="31"/>
      <c r="DT357" s="31"/>
      <c r="DU357" s="31"/>
      <c r="DV357" s="31"/>
      <c r="DW357" s="31"/>
      <c r="DX357" s="31"/>
      <c r="DY357" s="31"/>
      <c r="DZ357" s="31"/>
      <c r="EA357" s="31"/>
      <c r="EB357" s="31"/>
      <c r="EC357" s="31"/>
      <c r="ED357" s="31"/>
      <c r="EE357" s="31"/>
      <c r="EF357" s="31"/>
      <c r="EG357" s="31"/>
      <c r="EH357" s="31"/>
      <c r="EI357" s="31"/>
      <c r="EJ357" s="31"/>
      <c r="EK357" s="31"/>
      <c r="EL357" s="31"/>
      <c r="EM357" s="31"/>
      <c r="EN357" s="31"/>
      <c r="EO357" s="31"/>
      <c r="EP357" s="31"/>
      <c r="EQ357" s="31"/>
      <c r="ER357" s="31"/>
      <c r="ES357" s="31"/>
      <c r="ET357" s="31"/>
      <c r="EU357" s="31"/>
      <c r="EV357" s="31"/>
      <c r="EW357" s="31"/>
      <c r="EX357" s="31"/>
      <c r="EY357" s="31"/>
      <c r="EZ357" s="31"/>
      <c r="FA357" s="31"/>
      <c r="FB357" s="31"/>
      <c r="FC357" s="31"/>
      <c r="FD357" s="31"/>
      <c r="FE357" s="31"/>
      <c r="FF357" s="31"/>
      <c r="FG357" s="31"/>
      <c r="FH357" s="31"/>
      <c r="FI357" s="31"/>
      <c r="FJ357" s="31"/>
      <c r="FK357" s="31"/>
      <c r="FL357" s="31"/>
      <c r="FM357" s="31"/>
      <c r="FN357" s="31"/>
      <c r="FO357" s="31"/>
      <c r="FP357" s="31"/>
      <c r="FQ357" s="31"/>
      <c r="FR357" s="31"/>
      <c r="FS357" s="31"/>
      <c r="FT357" s="31"/>
      <c r="FU357" s="31"/>
      <c r="FV357" s="31"/>
      <c r="FW357" s="31"/>
      <c r="FX357" s="31"/>
      <c r="FY357" s="31"/>
      <c r="FZ357" s="31"/>
      <c r="GA357" s="31"/>
      <c r="GB357" s="31"/>
      <c r="GC357" s="31"/>
      <c r="GD357" s="31"/>
      <c r="GE357" s="31"/>
      <c r="GF357" s="31"/>
      <c r="GG357" s="31"/>
      <c r="GH357" s="31"/>
      <c r="GI357" s="31"/>
      <c r="GJ357" s="31"/>
      <c r="GK357" s="31"/>
      <c r="GL357" s="31"/>
      <c r="GM357" s="31"/>
      <c r="GN357" s="31"/>
      <c r="GO357" s="31"/>
      <c r="GP357" s="31"/>
      <c r="GQ357" s="31"/>
      <c r="GR357" s="31"/>
      <c r="GS357" s="31"/>
      <c r="GT357" s="31"/>
      <c r="GU357" s="31"/>
      <c r="GV357" s="31"/>
      <c r="GW357" s="31"/>
      <c r="GX357" s="31"/>
      <c r="GY357" s="31"/>
      <c r="GZ357" s="31"/>
      <c r="HA357" s="31"/>
      <c r="HB357" s="31"/>
      <c r="HC357" s="31"/>
      <c r="HD357" s="31"/>
      <c r="HE357" s="31"/>
      <c r="HF357" s="31"/>
    </row>
    <row r="358" spans="3:214" x14ac:dyDescent="0.25">
      <c r="C358" s="31"/>
      <c r="D358" s="31"/>
      <c r="H358" s="31"/>
      <c r="J358" s="86"/>
      <c r="K358" s="86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1"/>
      <c r="CG358" s="31"/>
      <c r="CH358" s="31"/>
      <c r="CI358" s="31"/>
      <c r="CJ358" s="31"/>
      <c r="CK358" s="31"/>
      <c r="CL358" s="31"/>
      <c r="CM358" s="31"/>
      <c r="CN358" s="31"/>
      <c r="CO358" s="31"/>
      <c r="CP358" s="31"/>
      <c r="CQ358" s="31"/>
      <c r="CR358" s="31"/>
      <c r="CS358" s="31"/>
      <c r="CT358" s="31"/>
      <c r="CU358" s="31"/>
      <c r="CV358" s="31"/>
      <c r="CW358" s="31"/>
      <c r="CX358" s="31"/>
      <c r="CY358" s="31"/>
      <c r="CZ358" s="31"/>
      <c r="DA358" s="31"/>
      <c r="DB358" s="31"/>
      <c r="DC358" s="31"/>
      <c r="DD358" s="31"/>
      <c r="DE358" s="31"/>
      <c r="DF358" s="31"/>
      <c r="DG358" s="31"/>
      <c r="DH358" s="31"/>
      <c r="DI358" s="31"/>
      <c r="DJ358" s="31"/>
      <c r="DK358" s="31"/>
      <c r="DL358" s="31"/>
      <c r="DM358" s="31"/>
      <c r="DN358" s="31"/>
      <c r="DO358" s="31"/>
      <c r="DP358" s="31"/>
      <c r="DQ358" s="31"/>
      <c r="DR358" s="31"/>
      <c r="DS358" s="31"/>
      <c r="DT358" s="31"/>
      <c r="DU358" s="31"/>
      <c r="DV358" s="31"/>
      <c r="DW358" s="31"/>
      <c r="DX358" s="31"/>
      <c r="DY358" s="31"/>
      <c r="DZ358" s="31"/>
      <c r="EA358" s="31"/>
      <c r="EB358" s="31"/>
      <c r="EC358" s="31"/>
      <c r="ED358" s="31"/>
      <c r="EE358" s="31"/>
      <c r="EF358" s="31"/>
      <c r="EG358" s="31"/>
      <c r="EH358" s="31"/>
      <c r="EI358" s="31"/>
      <c r="EJ358" s="31"/>
      <c r="EK358" s="31"/>
      <c r="EL358" s="31"/>
      <c r="EM358" s="31"/>
      <c r="EN358" s="31"/>
      <c r="EO358" s="31"/>
      <c r="EP358" s="31"/>
      <c r="EQ358" s="31"/>
      <c r="ER358" s="31"/>
      <c r="ES358" s="31"/>
      <c r="ET358" s="31"/>
      <c r="EU358" s="31"/>
      <c r="EV358" s="31"/>
      <c r="EW358" s="31"/>
      <c r="EX358" s="31"/>
      <c r="EY358" s="31"/>
      <c r="EZ358" s="31"/>
      <c r="FA358" s="31"/>
      <c r="FB358" s="31"/>
      <c r="FC358" s="31"/>
      <c r="FD358" s="31"/>
      <c r="FE358" s="31"/>
      <c r="FF358" s="31"/>
      <c r="FG358" s="31"/>
      <c r="FH358" s="31"/>
      <c r="FI358" s="31"/>
      <c r="FJ358" s="31"/>
      <c r="FK358" s="31"/>
      <c r="FL358" s="31"/>
      <c r="FM358" s="31"/>
      <c r="FN358" s="31"/>
      <c r="FO358" s="31"/>
      <c r="FP358" s="31"/>
      <c r="FQ358" s="31"/>
      <c r="FR358" s="31"/>
      <c r="FS358" s="31"/>
      <c r="FT358" s="31"/>
      <c r="FU358" s="31"/>
      <c r="FV358" s="31"/>
      <c r="FW358" s="31"/>
      <c r="FX358" s="31"/>
      <c r="FY358" s="31"/>
      <c r="FZ358" s="31"/>
      <c r="GA358" s="31"/>
      <c r="GB358" s="31"/>
      <c r="GC358" s="31"/>
      <c r="GD358" s="31"/>
      <c r="GE358" s="31"/>
      <c r="GF358" s="31"/>
      <c r="GG358" s="31"/>
      <c r="GH358" s="31"/>
      <c r="GI358" s="31"/>
      <c r="GJ358" s="31"/>
      <c r="GK358" s="31"/>
      <c r="GL358" s="31"/>
      <c r="GM358" s="31"/>
      <c r="GN358" s="31"/>
      <c r="GO358" s="31"/>
      <c r="GP358" s="31"/>
      <c r="GQ358" s="31"/>
      <c r="GR358" s="31"/>
      <c r="GS358" s="31"/>
      <c r="GT358" s="31"/>
      <c r="GU358" s="31"/>
      <c r="GV358" s="31"/>
      <c r="GW358" s="31"/>
      <c r="GX358" s="31"/>
      <c r="GY358" s="31"/>
      <c r="GZ358" s="31"/>
      <c r="HA358" s="31"/>
      <c r="HB358" s="31"/>
      <c r="HC358" s="31"/>
      <c r="HD358" s="31"/>
      <c r="HE358" s="31"/>
      <c r="HF358" s="31"/>
    </row>
    <row r="359" spans="3:214" x14ac:dyDescent="0.25">
      <c r="C359" s="31"/>
      <c r="D359" s="31"/>
      <c r="H359" s="31"/>
      <c r="J359" s="86"/>
      <c r="K359" s="86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1"/>
      <c r="CG359" s="31"/>
      <c r="CH359" s="31"/>
      <c r="CI359" s="31"/>
      <c r="CJ359" s="31"/>
      <c r="CK359" s="31"/>
      <c r="CL359" s="31"/>
      <c r="CM359" s="31"/>
      <c r="CN359" s="31"/>
      <c r="CO359" s="31"/>
      <c r="CP359" s="31"/>
      <c r="CQ359" s="31"/>
      <c r="CR359" s="31"/>
      <c r="CS359" s="31"/>
      <c r="CT359" s="31"/>
      <c r="CU359" s="31"/>
      <c r="CV359" s="31"/>
      <c r="CW359" s="31"/>
      <c r="CX359" s="31"/>
      <c r="CY359" s="31"/>
      <c r="CZ359" s="31"/>
      <c r="DA359" s="31"/>
      <c r="DB359" s="31"/>
      <c r="DC359" s="31"/>
      <c r="DD359" s="31"/>
      <c r="DE359" s="31"/>
      <c r="DF359" s="31"/>
      <c r="DG359" s="31"/>
      <c r="DH359" s="31"/>
      <c r="DI359" s="31"/>
      <c r="DJ359" s="31"/>
      <c r="DK359" s="31"/>
      <c r="DL359" s="31"/>
      <c r="DM359" s="31"/>
      <c r="DN359" s="31"/>
      <c r="DO359" s="31"/>
      <c r="DP359" s="31"/>
      <c r="DQ359" s="31"/>
      <c r="DR359" s="31"/>
      <c r="DS359" s="31"/>
      <c r="DT359" s="31"/>
      <c r="DU359" s="31"/>
      <c r="DV359" s="31"/>
      <c r="DW359" s="31"/>
      <c r="DX359" s="31"/>
      <c r="DY359" s="31"/>
      <c r="DZ359" s="31"/>
      <c r="EA359" s="31"/>
      <c r="EB359" s="31"/>
      <c r="EC359" s="31"/>
      <c r="ED359" s="31"/>
      <c r="EE359" s="31"/>
      <c r="EF359" s="31"/>
      <c r="EG359" s="31"/>
      <c r="EH359" s="31"/>
      <c r="EI359" s="31"/>
      <c r="EJ359" s="31"/>
      <c r="EK359" s="31"/>
      <c r="EL359" s="31"/>
      <c r="EM359" s="31"/>
      <c r="EN359" s="31"/>
      <c r="EO359" s="31"/>
      <c r="EP359" s="31"/>
      <c r="EQ359" s="31"/>
      <c r="ER359" s="31"/>
      <c r="ES359" s="31"/>
      <c r="ET359" s="31"/>
      <c r="EU359" s="31"/>
      <c r="EV359" s="31"/>
      <c r="EW359" s="31"/>
      <c r="EX359" s="31"/>
      <c r="EY359" s="31"/>
      <c r="EZ359" s="31"/>
      <c r="FA359" s="31"/>
      <c r="FB359" s="31"/>
      <c r="FC359" s="31"/>
      <c r="FD359" s="31"/>
      <c r="FE359" s="31"/>
      <c r="FF359" s="31"/>
      <c r="FG359" s="31"/>
      <c r="FH359" s="31"/>
      <c r="FI359" s="31"/>
      <c r="FJ359" s="31"/>
      <c r="FK359" s="31"/>
      <c r="FL359" s="31"/>
      <c r="FM359" s="31"/>
      <c r="FN359" s="31"/>
      <c r="FO359" s="31"/>
      <c r="FP359" s="31"/>
      <c r="FQ359" s="31"/>
      <c r="FR359" s="31"/>
      <c r="FS359" s="31"/>
      <c r="FT359" s="31"/>
      <c r="FU359" s="31"/>
      <c r="FV359" s="31"/>
      <c r="FW359" s="31"/>
      <c r="FX359" s="31"/>
      <c r="FY359" s="31"/>
      <c r="FZ359" s="31"/>
      <c r="GA359" s="31"/>
      <c r="GB359" s="31"/>
      <c r="GC359" s="31"/>
      <c r="GD359" s="31"/>
      <c r="GE359" s="31"/>
      <c r="GF359" s="31"/>
      <c r="GG359" s="31"/>
      <c r="GH359" s="31"/>
      <c r="GI359" s="31"/>
      <c r="GJ359" s="31"/>
      <c r="GK359" s="31"/>
      <c r="GL359" s="31"/>
      <c r="GM359" s="31"/>
      <c r="GN359" s="31"/>
      <c r="GO359" s="31"/>
      <c r="GP359" s="31"/>
      <c r="GQ359" s="31"/>
      <c r="GR359" s="31"/>
      <c r="GS359" s="31"/>
      <c r="GT359" s="31"/>
      <c r="GU359" s="31"/>
      <c r="GV359" s="31"/>
      <c r="GW359" s="31"/>
      <c r="GX359" s="31"/>
      <c r="GY359" s="31"/>
      <c r="GZ359" s="31"/>
      <c r="HA359" s="31"/>
      <c r="HB359" s="31"/>
      <c r="HC359" s="31"/>
      <c r="HD359" s="31"/>
      <c r="HE359" s="31"/>
      <c r="HF359" s="31"/>
    </row>
    <row r="360" spans="3:214" x14ac:dyDescent="0.25">
      <c r="C360" s="31"/>
      <c r="D360" s="31"/>
      <c r="H360" s="31"/>
      <c r="J360" s="86"/>
      <c r="K360" s="86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1"/>
      <c r="CG360" s="31"/>
      <c r="CH360" s="31"/>
      <c r="CI360" s="31"/>
      <c r="CJ360" s="31"/>
      <c r="CK360" s="31"/>
      <c r="CL360" s="31"/>
      <c r="CM360" s="31"/>
      <c r="CN360" s="31"/>
      <c r="CO360" s="31"/>
      <c r="CP360" s="31"/>
      <c r="CQ360" s="31"/>
      <c r="CR360" s="31"/>
      <c r="CS360" s="31"/>
      <c r="CT360" s="31"/>
      <c r="CU360" s="31"/>
      <c r="CV360" s="31"/>
      <c r="CW360" s="31"/>
      <c r="CX360" s="31"/>
      <c r="CY360" s="31"/>
      <c r="CZ360" s="31"/>
      <c r="DA360" s="31"/>
      <c r="DB360" s="31"/>
      <c r="DC360" s="31"/>
      <c r="DD360" s="31"/>
      <c r="DE360" s="31"/>
      <c r="DF360" s="31"/>
      <c r="DG360" s="31"/>
      <c r="DH360" s="31"/>
      <c r="DI360" s="31"/>
      <c r="DJ360" s="31"/>
      <c r="DK360" s="31"/>
      <c r="DL360" s="31"/>
      <c r="DM360" s="31"/>
      <c r="DN360" s="31"/>
      <c r="DO360" s="31"/>
      <c r="DP360" s="31"/>
      <c r="DQ360" s="31"/>
      <c r="DR360" s="31"/>
      <c r="DS360" s="31"/>
      <c r="DT360" s="31"/>
      <c r="DU360" s="31"/>
      <c r="DV360" s="31"/>
      <c r="DW360" s="31"/>
      <c r="DX360" s="31"/>
      <c r="DY360" s="31"/>
      <c r="DZ360" s="31"/>
      <c r="EA360" s="31"/>
      <c r="EB360" s="31"/>
      <c r="EC360" s="31"/>
      <c r="ED360" s="31"/>
      <c r="EE360" s="31"/>
      <c r="EF360" s="31"/>
      <c r="EG360" s="31"/>
      <c r="EH360" s="31"/>
      <c r="EI360" s="31"/>
      <c r="EJ360" s="31"/>
      <c r="EK360" s="31"/>
      <c r="EL360" s="31"/>
      <c r="EM360" s="31"/>
      <c r="EN360" s="31"/>
      <c r="EO360" s="31"/>
      <c r="EP360" s="31"/>
      <c r="EQ360" s="31"/>
      <c r="ER360" s="31"/>
      <c r="ES360" s="31"/>
      <c r="ET360" s="31"/>
      <c r="EU360" s="31"/>
      <c r="EV360" s="31"/>
      <c r="EW360" s="31"/>
      <c r="EX360" s="31"/>
      <c r="EY360" s="31"/>
      <c r="EZ360" s="31"/>
      <c r="FA360" s="31"/>
      <c r="FB360" s="31"/>
      <c r="FC360" s="31"/>
      <c r="FD360" s="31"/>
      <c r="FE360" s="31"/>
      <c r="FF360" s="31"/>
      <c r="FG360" s="31"/>
      <c r="FH360" s="31"/>
      <c r="FI360" s="31"/>
      <c r="FJ360" s="31"/>
      <c r="FK360" s="31"/>
      <c r="FL360" s="31"/>
      <c r="FM360" s="31"/>
      <c r="FN360" s="31"/>
      <c r="FO360" s="31"/>
      <c r="FP360" s="31"/>
      <c r="FQ360" s="31"/>
      <c r="FR360" s="31"/>
      <c r="FS360" s="31"/>
      <c r="FT360" s="31"/>
      <c r="FU360" s="31"/>
      <c r="FV360" s="31"/>
      <c r="FW360" s="31"/>
      <c r="FX360" s="31"/>
      <c r="FY360" s="31"/>
      <c r="FZ360" s="31"/>
      <c r="GA360" s="31"/>
      <c r="GB360" s="31"/>
      <c r="GC360" s="31"/>
      <c r="GD360" s="31"/>
      <c r="GE360" s="31"/>
      <c r="GF360" s="31"/>
      <c r="GG360" s="31"/>
      <c r="GH360" s="31"/>
      <c r="GI360" s="31"/>
      <c r="GJ360" s="31"/>
      <c r="GK360" s="31"/>
      <c r="GL360" s="31"/>
      <c r="GM360" s="31"/>
      <c r="GN360" s="31"/>
      <c r="GO360" s="31"/>
      <c r="GP360" s="31"/>
      <c r="GQ360" s="31"/>
      <c r="GR360" s="31"/>
      <c r="GS360" s="31"/>
      <c r="GT360" s="31"/>
      <c r="GU360" s="31"/>
      <c r="GV360" s="31"/>
      <c r="GW360" s="31"/>
      <c r="GX360" s="31"/>
      <c r="GY360" s="31"/>
      <c r="GZ360" s="31"/>
      <c r="HA360" s="31"/>
      <c r="HB360" s="31"/>
      <c r="HC360" s="31"/>
      <c r="HD360" s="31"/>
      <c r="HE360" s="31"/>
      <c r="HF360" s="31"/>
    </row>
    <row r="361" spans="3:214" x14ac:dyDescent="0.25">
      <c r="C361" s="31"/>
      <c r="D361" s="31"/>
      <c r="H361" s="31"/>
      <c r="J361" s="86"/>
      <c r="K361" s="86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1"/>
      <c r="CG361" s="31"/>
      <c r="CH361" s="31"/>
      <c r="CI361" s="31"/>
      <c r="CJ361" s="31"/>
      <c r="CK361" s="31"/>
      <c r="CL361" s="31"/>
      <c r="CM361" s="31"/>
      <c r="CN361" s="31"/>
      <c r="CO361" s="31"/>
      <c r="CP361" s="31"/>
      <c r="CQ361" s="31"/>
      <c r="CR361" s="31"/>
      <c r="CS361" s="31"/>
      <c r="CT361" s="31"/>
      <c r="CU361" s="31"/>
      <c r="CV361" s="31"/>
      <c r="CW361" s="31"/>
      <c r="CX361" s="31"/>
      <c r="CY361" s="31"/>
      <c r="CZ361" s="31"/>
      <c r="DA361" s="31"/>
      <c r="DB361" s="31"/>
      <c r="DC361" s="31"/>
      <c r="DD361" s="31"/>
      <c r="DE361" s="31"/>
      <c r="DF361" s="31"/>
      <c r="DG361" s="31"/>
      <c r="DH361" s="31"/>
      <c r="DI361" s="31"/>
      <c r="DJ361" s="31"/>
      <c r="DK361" s="31"/>
      <c r="DL361" s="31"/>
      <c r="DM361" s="31"/>
      <c r="DN361" s="31"/>
      <c r="DO361" s="31"/>
      <c r="DP361" s="31"/>
      <c r="DQ361" s="31"/>
      <c r="DR361" s="31"/>
      <c r="DS361" s="31"/>
      <c r="DT361" s="31"/>
      <c r="DU361" s="31"/>
      <c r="DV361" s="31"/>
      <c r="DW361" s="31"/>
      <c r="DX361" s="31"/>
      <c r="DY361" s="31"/>
      <c r="DZ361" s="31"/>
      <c r="EA361" s="31"/>
      <c r="EB361" s="31"/>
      <c r="EC361" s="31"/>
      <c r="ED361" s="31"/>
      <c r="EE361" s="31"/>
      <c r="EF361" s="31"/>
      <c r="EG361" s="31"/>
      <c r="EH361" s="31"/>
      <c r="EI361" s="31"/>
      <c r="EJ361" s="31"/>
      <c r="EK361" s="31"/>
      <c r="EL361" s="31"/>
      <c r="EM361" s="31"/>
      <c r="EN361" s="31"/>
      <c r="EO361" s="31"/>
      <c r="EP361" s="31"/>
      <c r="EQ361" s="31"/>
      <c r="ER361" s="31"/>
      <c r="ES361" s="31"/>
      <c r="ET361" s="31"/>
      <c r="EU361" s="31"/>
      <c r="EV361" s="31"/>
      <c r="EW361" s="31"/>
      <c r="EX361" s="31"/>
      <c r="EY361" s="31"/>
      <c r="EZ361" s="31"/>
      <c r="FA361" s="31"/>
      <c r="FB361" s="31"/>
      <c r="FC361" s="31"/>
      <c r="FD361" s="31"/>
      <c r="FE361" s="31"/>
      <c r="FF361" s="31"/>
      <c r="FG361" s="31"/>
      <c r="FH361" s="31"/>
      <c r="FI361" s="31"/>
      <c r="FJ361" s="31"/>
      <c r="FK361" s="31"/>
      <c r="FL361" s="31"/>
      <c r="FM361" s="31"/>
      <c r="FN361" s="31"/>
      <c r="FO361" s="31"/>
      <c r="FP361" s="31"/>
      <c r="FQ361" s="31"/>
      <c r="FR361" s="31"/>
      <c r="FS361" s="31"/>
      <c r="FT361" s="31"/>
      <c r="FU361" s="31"/>
      <c r="FV361" s="31"/>
      <c r="FW361" s="31"/>
      <c r="FX361" s="31"/>
      <c r="FY361" s="31"/>
      <c r="FZ361" s="31"/>
      <c r="GA361" s="31"/>
      <c r="GB361" s="31"/>
      <c r="GC361" s="31"/>
      <c r="GD361" s="31"/>
      <c r="GE361" s="31"/>
      <c r="GF361" s="31"/>
      <c r="GG361" s="31"/>
      <c r="GH361" s="31"/>
      <c r="GI361" s="31"/>
      <c r="GJ361" s="31"/>
      <c r="GK361" s="31"/>
      <c r="GL361" s="31"/>
      <c r="GM361" s="31"/>
      <c r="GN361" s="31"/>
      <c r="GO361" s="31"/>
      <c r="GP361" s="31"/>
      <c r="GQ361" s="31"/>
      <c r="GR361" s="31"/>
      <c r="GS361" s="31"/>
      <c r="GT361" s="31"/>
      <c r="GU361" s="31"/>
      <c r="GV361" s="31"/>
      <c r="GW361" s="31"/>
      <c r="GX361" s="31"/>
      <c r="GY361" s="31"/>
      <c r="GZ361" s="31"/>
      <c r="HA361" s="31"/>
      <c r="HB361" s="31"/>
      <c r="HC361" s="31"/>
      <c r="HD361" s="31"/>
      <c r="HE361" s="31"/>
      <c r="HF361" s="31"/>
    </row>
    <row r="362" spans="3:214" x14ac:dyDescent="0.25">
      <c r="C362" s="31"/>
      <c r="D362" s="31"/>
      <c r="H362" s="31"/>
      <c r="J362" s="86"/>
      <c r="K362" s="86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  <c r="BZ362" s="31"/>
      <c r="CA362" s="31"/>
      <c r="CB362" s="31"/>
      <c r="CC362" s="31"/>
      <c r="CD362" s="31"/>
      <c r="CE362" s="31"/>
      <c r="CF362" s="31"/>
      <c r="CG362" s="31"/>
      <c r="CH362" s="31"/>
      <c r="CI362" s="31"/>
      <c r="CJ362" s="31"/>
      <c r="CK362" s="31"/>
      <c r="CL362" s="31"/>
      <c r="CM362" s="31"/>
      <c r="CN362" s="31"/>
      <c r="CO362" s="31"/>
      <c r="CP362" s="31"/>
      <c r="CQ362" s="31"/>
      <c r="CR362" s="31"/>
      <c r="CS362" s="31"/>
      <c r="CT362" s="31"/>
      <c r="CU362" s="31"/>
      <c r="CV362" s="31"/>
      <c r="CW362" s="31"/>
      <c r="CX362" s="31"/>
      <c r="CY362" s="31"/>
      <c r="CZ362" s="31"/>
      <c r="DA362" s="31"/>
      <c r="DB362" s="31"/>
      <c r="DC362" s="31"/>
      <c r="DD362" s="31"/>
      <c r="DE362" s="31"/>
      <c r="DF362" s="31"/>
      <c r="DG362" s="31"/>
      <c r="DH362" s="31"/>
      <c r="DI362" s="31"/>
      <c r="DJ362" s="31"/>
      <c r="DK362" s="31"/>
      <c r="DL362" s="31"/>
      <c r="DM362" s="31"/>
      <c r="DN362" s="31"/>
      <c r="DO362" s="31"/>
      <c r="DP362" s="31"/>
      <c r="DQ362" s="31"/>
      <c r="DR362" s="31"/>
      <c r="DS362" s="31"/>
      <c r="DT362" s="31"/>
      <c r="DU362" s="31"/>
      <c r="DV362" s="31"/>
      <c r="DW362" s="31"/>
      <c r="DX362" s="31"/>
      <c r="DY362" s="31"/>
      <c r="DZ362" s="31"/>
      <c r="EA362" s="31"/>
      <c r="EB362" s="31"/>
      <c r="EC362" s="31"/>
      <c r="ED362" s="31"/>
      <c r="EE362" s="31"/>
      <c r="EF362" s="31"/>
      <c r="EG362" s="31"/>
      <c r="EH362" s="31"/>
      <c r="EI362" s="31"/>
      <c r="EJ362" s="31"/>
      <c r="EK362" s="31"/>
      <c r="EL362" s="31"/>
      <c r="EM362" s="31"/>
      <c r="EN362" s="31"/>
      <c r="EO362" s="31"/>
      <c r="EP362" s="31"/>
      <c r="EQ362" s="31"/>
      <c r="ER362" s="31"/>
      <c r="ES362" s="31"/>
      <c r="ET362" s="31"/>
      <c r="EU362" s="31"/>
      <c r="EV362" s="31"/>
      <c r="EW362" s="31"/>
      <c r="EX362" s="31"/>
      <c r="EY362" s="31"/>
      <c r="EZ362" s="31"/>
      <c r="FA362" s="31"/>
      <c r="FB362" s="31"/>
      <c r="FC362" s="31"/>
      <c r="FD362" s="31"/>
      <c r="FE362" s="31"/>
      <c r="FF362" s="31"/>
      <c r="FG362" s="31"/>
      <c r="FH362" s="31"/>
      <c r="FI362" s="31"/>
      <c r="FJ362" s="31"/>
      <c r="FK362" s="31"/>
      <c r="FL362" s="31"/>
      <c r="FM362" s="31"/>
      <c r="FN362" s="31"/>
      <c r="FO362" s="31"/>
      <c r="FP362" s="31"/>
      <c r="FQ362" s="31"/>
      <c r="FR362" s="31"/>
      <c r="FS362" s="31"/>
      <c r="FT362" s="31"/>
      <c r="FU362" s="31"/>
      <c r="FV362" s="31"/>
      <c r="FW362" s="31"/>
      <c r="FX362" s="31"/>
      <c r="FY362" s="31"/>
      <c r="FZ362" s="31"/>
      <c r="GA362" s="31"/>
      <c r="GB362" s="31"/>
      <c r="GC362" s="31"/>
      <c r="GD362" s="31"/>
      <c r="GE362" s="31"/>
      <c r="GF362" s="31"/>
      <c r="GG362" s="31"/>
      <c r="GH362" s="31"/>
      <c r="GI362" s="31"/>
      <c r="GJ362" s="31"/>
      <c r="GK362" s="31"/>
      <c r="GL362" s="31"/>
      <c r="GM362" s="31"/>
      <c r="GN362" s="31"/>
      <c r="GO362" s="31"/>
      <c r="GP362" s="31"/>
      <c r="GQ362" s="31"/>
      <c r="GR362" s="31"/>
      <c r="GS362" s="31"/>
      <c r="GT362" s="31"/>
      <c r="GU362" s="31"/>
      <c r="GV362" s="31"/>
      <c r="GW362" s="31"/>
      <c r="GX362" s="31"/>
      <c r="GY362" s="31"/>
      <c r="GZ362" s="31"/>
      <c r="HA362" s="31"/>
      <c r="HB362" s="31"/>
      <c r="HC362" s="31"/>
      <c r="HD362" s="31"/>
      <c r="HE362" s="31"/>
      <c r="HF362" s="31"/>
    </row>
    <row r="363" spans="3:214" x14ac:dyDescent="0.25">
      <c r="C363" s="31"/>
      <c r="D363" s="31"/>
      <c r="H363" s="31"/>
      <c r="J363" s="86"/>
      <c r="K363" s="86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  <c r="BZ363" s="31"/>
      <c r="CA363" s="31"/>
      <c r="CB363" s="31"/>
      <c r="CC363" s="31"/>
      <c r="CD363" s="31"/>
      <c r="CE363" s="31"/>
      <c r="CF363" s="31"/>
      <c r="CG363" s="31"/>
      <c r="CH363" s="31"/>
      <c r="CI363" s="31"/>
      <c r="CJ363" s="31"/>
      <c r="CK363" s="31"/>
      <c r="CL363" s="31"/>
      <c r="CM363" s="31"/>
      <c r="CN363" s="31"/>
      <c r="CO363" s="31"/>
      <c r="CP363" s="31"/>
      <c r="CQ363" s="31"/>
      <c r="CR363" s="31"/>
      <c r="CS363" s="31"/>
      <c r="CT363" s="31"/>
      <c r="CU363" s="31"/>
      <c r="CV363" s="31"/>
      <c r="CW363" s="31"/>
      <c r="CX363" s="31"/>
      <c r="CY363" s="31"/>
      <c r="CZ363" s="31"/>
      <c r="DA363" s="31"/>
      <c r="DB363" s="31"/>
      <c r="DC363" s="31"/>
      <c r="DD363" s="31"/>
      <c r="DE363" s="31"/>
      <c r="DF363" s="31"/>
      <c r="DG363" s="31"/>
      <c r="DH363" s="31"/>
      <c r="DI363" s="31"/>
      <c r="DJ363" s="31"/>
      <c r="DK363" s="31"/>
      <c r="DL363" s="31"/>
      <c r="DM363" s="31"/>
      <c r="DN363" s="31"/>
      <c r="DO363" s="31"/>
      <c r="DP363" s="31"/>
      <c r="DQ363" s="31"/>
      <c r="DR363" s="31"/>
      <c r="DS363" s="31"/>
      <c r="DT363" s="31"/>
      <c r="DU363" s="31"/>
      <c r="DV363" s="31"/>
      <c r="DW363" s="31"/>
      <c r="DX363" s="31"/>
      <c r="DY363" s="31"/>
      <c r="DZ363" s="31"/>
      <c r="EA363" s="31"/>
      <c r="EB363" s="31"/>
      <c r="EC363" s="31"/>
      <c r="ED363" s="31"/>
      <c r="EE363" s="31"/>
      <c r="EF363" s="31"/>
      <c r="EG363" s="31"/>
      <c r="EH363" s="31"/>
      <c r="EI363" s="31"/>
      <c r="EJ363" s="31"/>
      <c r="EK363" s="31"/>
      <c r="EL363" s="31"/>
      <c r="EM363" s="31"/>
      <c r="EN363" s="31"/>
      <c r="EO363" s="31"/>
      <c r="EP363" s="31"/>
      <c r="EQ363" s="31"/>
      <c r="ER363" s="31"/>
      <c r="ES363" s="31"/>
      <c r="ET363" s="31"/>
      <c r="EU363" s="31"/>
      <c r="EV363" s="31"/>
      <c r="EW363" s="31"/>
      <c r="EX363" s="31"/>
      <c r="EY363" s="31"/>
      <c r="EZ363" s="31"/>
      <c r="FA363" s="31"/>
      <c r="FB363" s="31"/>
      <c r="FC363" s="31"/>
      <c r="FD363" s="31"/>
      <c r="FE363" s="31"/>
      <c r="FF363" s="31"/>
      <c r="FG363" s="31"/>
      <c r="FH363" s="31"/>
      <c r="FI363" s="31"/>
      <c r="FJ363" s="31"/>
      <c r="FK363" s="31"/>
      <c r="FL363" s="31"/>
      <c r="FM363" s="31"/>
      <c r="FN363" s="31"/>
      <c r="FO363" s="31"/>
      <c r="FP363" s="31"/>
      <c r="FQ363" s="31"/>
      <c r="FR363" s="31"/>
      <c r="FS363" s="31"/>
      <c r="FT363" s="31"/>
      <c r="FU363" s="31"/>
      <c r="FV363" s="31"/>
      <c r="FW363" s="31"/>
      <c r="FX363" s="31"/>
      <c r="FY363" s="31"/>
      <c r="FZ363" s="31"/>
      <c r="GA363" s="31"/>
      <c r="GB363" s="31"/>
      <c r="GC363" s="31"/>
      <c r="GD363" s="31"/>
      <c r="GE363" s="31"/>
      <c r="GF363" s="31"/>
      <c r="GG363" s="31"/>
      <c r="GH363" s="31"/>
      <c r="GI363" s="31"/>
      <c r="GJ363" s="31"/>
      <c r="GK363" s="31"/>
      <c r="GL363" s="31"/>
      <c r="GM363" s="31"/>
      <c r="GN363" s="31"/>
      <c r="GO363" s="31"/>
      <c r="GP363" s="31"/>
      <c r="GQ363" s="31"/>
      <c r="GR363" s="31"/>
      <c r="GS363" s="31"/>
      <c r="GT363" s="31"/>
      <c r="GU363" s="31"/>
      <c r="GV363" s="31"/>
      <c r="GW363" s="31"/>
      <c r="GX363" s="31"/>
      <c r="GY363" s="31"/>
      <c r="GZ363" s="31"/>
      <c r="HA363" s="31"/>
      <c r="HB363" s="31"/>
      <c r="HC363" s="31"/>
      <c r="HD363" s="31"/>
      <c r="HE363" s="31"/>
      <c r="HF363" s="31"/>
    </row>
    <row r="364" spans="3:214" x14ac:dyDescent="0.25">
      <c r="C364" s="31"/>
      <c r="D364" s="31"/>
      <c r="H364" s="31"/>
      <c r="J364" s="86"/>
      <c r="K364" s="86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  <c r="CG364" s="31"/>
      <c r="CH364" s="31"/>
      <c r="CI364" s="31"/>
      <c r="CJ364" s="31"/>
      <c r="CK364" s="31"/>
      <c r="CL364" s="31"/>
      <c r="CM364" s="31"/>
      <c r="CN364" s="31"/>
      <c r="CO364" s="31"/>
      <c r="CP364" s="31"/>
      <c r="CQ364" s="31"/>
      <c r="CR364" s="31"/>
      <c r="CS364" s="31"/>
      <c r="CT364" s="31"/>
      <c r="CU364" s="31"/>
      <c r="CV364" s="31"/>
      <c r="CW364" s="31"/>
      <c r="CX364" s="31"/>
      <c r="CY364" s="31"/>
      <c r="CZ364" s="31"/>
      <c r="DA364" s="31"/>
      <c r="DB364" s="31"/>
      <c r="DC364" s="31"/>
      <c r="DD364" s="31"/>
      <c r="DE364" s="31"/>
      <c r="DF364" s="31"/>
      <c r="DG364" s="31"/>
      <c r="DH364" s="31"/>
      <c r="DI364" s="31"/>
      <c r="DJ364" s="31"/>
      <c r="DK364" s="31"/>
      <c r="DL364" s="31"/>
      <c r="DM364" s="31"/>
      <c r="DN364" s="31"/>
      <c r="DO364" s="31"/>
      <c r="DP364" s="31"/>
      <c r="DQ364" s="31"/>
      <c r="DR364" s="31"/>
      <c r="DS364" s="31"/>
      <c r="DT364" s="31"/>
      <c r="DU364" s="31"/>
      <c r="DV364" s="31"/>
      <c r="DW364" s="31"/>
      <c r="DX364" s="31"/>
      <c r="DY364" s="31"/>
      <c r="DZ364" s="31"/>
      <c r="EA364" s="31"/>
      <c r="EB364" s="31"/>
      <c r="EC364" s="31"/>
      <c r="ED364" s="31"/>
      <c r="EE364" s="31"/>
      <c r="EF364" s="31"/>
      <c r="EG364" s="31"/>
      <c r="EH364" s="31"/>
      <c r="EI364" s="31"/>
      <c r="EJ364" s="31"/>
      <c r="EK364" s="31"/>
      <c r="EL364" s="31"/>
      <c r="EM364" s="31"/>
      <c r="EN364" s="31"/>
      <c r="EO364" s="31"/>
      <c r="EP364" s="31"/>
      <c r="EQ364" s="31"/>
      <c r="ER364" s="31"/>
      <c r="ES364" s="31"/>
      <c r="ET364" s="31"/>
      <c r="EU364" s="31"/>
      <c r="EV364" s="31"/>
      <c r="EW364" s="31"/>
      <c r="EX364" s="31"/>
      <c r="EY364" s="31"/>
      <c r="EZ364" s="31"/>
      <c r="FA364" s="31"/>
      <c r="FB364" s="31"/>
      <c r="FC364" s="31"/>
      <c r="FD364" s="31"/>
      <c r="FE364" s="31"/>
      <c r="FF364" s="31"/>
      <c r="FG364" s="31"/>
      <c r="FH364" s="31"/>
      <c r="FI364" s="31"/>
      <c r="FJ364" s="31"/>
      <c r="FK364" s="31"/>
      <c r="FL364" s="31"/>
      <c r="FM364" s="31"/>
      <c r="FN364" s="31"/>
      <c r="FO364" s="31"/>
      <c r="FP364" s="31"/>
      <c r="FQ364" s="31"/>
      <c r="FR364" s="31"/>
      <c r="FS364" s="31"/>
      <c r="FT364" s="31"/>
      <c r="FU364" s="31"/>
      <c r="FV364" s="31"/>
      <c r="FW364" s="31"/>
      <c r="FX364" s="31"/>
      <c r="FY364" s="31"/>
      <c r="FZ364" s="31"/>
      <c r="GA364" s="31"/>
      <c r="GB364" s="31"/>
      <c r="GC364" s="31"/>
      <c r="GD364" s="31"/>
      <c r="GE364" s="31"/>
      <c r="GF364" s="31"/>
      <c r="GG364" s="31"/>
      <c r="GH364" s="31"/>
      <c r="GI364" s="31"/>
      <c r="GJ364" s="31"/>
      <c r="GK364" s="31"/>
      <c r="GL364" s="31"/>
      <c r="GM364" s="31"/>
      <c r="GN364" s="31"/>
      <c r="GO364" s="31"/>
      <c r="GP364" s="31"/>
      <c r="GQ364" s="31"/>
      <c r="GR364" s="31"/>
      <c r="GS364" s="31"/>
      <c r="GT364" s="31"/>
      <c r="GU364" s="31"/>
      <c r="GV364" s="31"/>
      <c r="GW364" s="31"/>
      <c r="GX364" s="31"/>
      <c r="GY364" s="31"/>
      <c r="GZ364" s="31"/>
      <c r="HA364" s="31"/>
      <c r="HB364" s="31"/>
      <c r="HC364" s="31"/>
      <c r="HD364" s="31"/>
      <c r="HE364" s="31"/>
      <c r="HF364" s="31"/>
    </row>
    <row r="365" spans="3:214" x14ac:dyDescent="0.25">
      <c r="C365" s="31"/>
      <c r="D365" s="31"/>
      <c r="H365" s="31"/>
      <c r="J365" s="86"/>
      <c r="K365" s="86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1"/>
      <c r="CG365" s="31"/>
      <c r="CH365" s="31"/>
      <c r="CI365" s="31"/>
      <c r="CJ365" s="31"/>
      <c r="CK365" s="31"/>
      <c r="CL365" s="31"/>
      <c r="CM365" s="31"/>
      <c r="CN365" s="31"/>
      <c r="CO365" s="31"/>
      <c r="CP365" s="31"/>
      <c r="CQ365" s="31"/>
      <c r="CR365" s="31"/>
      <c r="CS365" s="31"/>
      <c r="CT365" s="31"/>
      <c r="CU365" s="31"/>
      <c r="CV365" s="31"/>
      <c r="CW365" s="31"/>
      <c r="CX365" s="31"/>
      <c r="CY365" s="31"/>
      <c r="CZ365" s="31"/>
      <c r="DA365" s="31"/>
      <c r="DB365" s="31"/>
      <c r="DC365" s="31"/>
      <c r="DD365" s="31"/>
      <c r="DE365" s="31"/>
      <c r="DF365" s="31"/>
      <c r="DG365" s="31"/>
      <c r="DH365" s="31"/>
      <c r="DI365" s="31"/>
      <c r="DJ365" s="31"/>
      <c r="DK365" s="31"/>
      <c r="DL365" s="31"/>
      <c r="DM365" s="31"/>
      <c r="DN365" s="31"/>
      <c r="DO365" s="31"/>
      <c r="DP365" s="31"/>
      <c r="DQ365" s="31"/>
      <c r="DR365" s="31"/>
      <c r="DS365" s="31"/>
      <c r="DT365" s="31"/>
      <c r="DU365" s="31"/>
      <c r="DV365" s="31"/>
      <c r="DW365" s="31"/>
      <c r="DX365" s="31"/>
      <c r="DY365" s="31"/>
      <c r="DZ365" s="31"/>
      <c r="EA365" s="31"/>
      <c r="EB365" s="31"/>
      <c r="EC365" s="31"/>
      <c r="ED365" s="31"/>
      <c r="EE365" s="31"/>
      <c r="EF365" s="31"/>
      <c r="EG365" s="31"/>
      <c r="EH365" s="31"/>
      <c r="EI365" s="31"/>
      <c r="EJ365" s="31"/>
      <c r="EK365" s="31"/>
      <c r="EL365" s="31"/>
      <c r="EM365" s="31"/>
      <c r="EN365" s="31"/>
      <c r="EO365" s="31"/>
      <c r="EP365" s="31"/>
      <c r="EQ365" s="31"/>
      <c r="ER365" s="31"/>
      <c r="ES365" s="31"/>
      <c r="ET365" s="31"/>
      <c r="EU365" s="31"/>
      <c r="EV365" s="31"/>
      <c r="EW365" s="31"/>
      <c r="EX365" s="31"/>
      <c r="EY365" s="31"/>
      <c r="EZ365" s="31"/>
      <c r="FA365" s="31"/>
      <c r="FB365" s="31"/>
      <c r="FC365" s="31"/>
      <c r="FD365" s="31"/>
      <c r="FE365" s="31"/>
      <c r="FF365" s="31"/>
      <c r="FG365" s="31"/>
      <c r="FH365" s="31"/>
      <c r="FI365" s="31"/>
      <c r="FJ365" s="31"/>
      <c r="FK365" s="31"/>
      <c r="FL365" s="31"/>
      <c r="FM365" s="31"/>
      <c r="FN365" s="31"/>
      <c r="FO365" s="31"/>
      <c r="FP365" s="31"/>
      <c r="FQ365" s="31"/>
      <c r="FR365" s="31"/>
      <c r="FS365" s="31"/>
      <c r="FT365" s="31"/>
      <c r="FU365" s="31"/>
      <c r="FV365" s="31"/>
      <c r="FW365" s="31"/>
      <c r="FX365" s="31"/>
      <c r="FY365" s="31"/>
      <c r="FZ365" s="31"/>
      <c r="GA365" s="31"/>
      <c r="GB365" s="31"/>
      <c r="GC365" s="31"/>
      <c r="GD365" s="31"/>
      <c r="GE365" s="31"/>
      <c r="GF365" s="31"/>
      <c r="GG365" s="31"/>
      <c r="GH365" s="31"/>
      <c r="GI365" s="31"/>
      <c r="GJ365" s="31"/>
      <c r="GK365" s="31"/>
      <c r="GL365" s="31"/>
      <c r="GM365" s="31"/>
      <c r="GN365" s="31"/>
      <c r="GO365" s="31"/>
      <c r="GP365" s="31"/>
      <c r="GQ365" s="31"/>
      <c r="GR365" s="31"/>
      <c r="GS365" s="31"/>
      <c r="GT365" s="31"/>
      <c r="GU365" s="31"/>
      <c r="GV365" s="31"/>
      <c r="GW365" s="31"/>
      <c r="GX365" s="31"/>
      <c r="GY365" s="31"/>
      <c r="GZ365" s="31"/>
      <c r="HA365" s="31"/>
      <c r="HB365" s="31"/>
      <c r="HC365" s="31"/>
      <c r="HD365" s="31"/>
      <c r="HE365" s="31"/>
      <c r="HF365" s="31"/>
    </row>
    <row r="366" spans="3:214" x14ac:dyDescent="0.25">
      <c r="C366" s="31"/>
      <c r="D366" s="31"/>
      <c r="H366" s="31"/>
      <c r="J366" s="86"/>
      <c r="K366" s="86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  <c r="CA366" s="31"/>
      <c r="CB366" s="31"/>
      <c r="CC366" s="31"/>
      <c r="CD366" s="31"/>
      <c r="CE366" s="31"/>
      <c r="CF366" s="31"/>
      <c r="CG366" s="31"/>
      <c r="CH366" s="31"/>
      <c r="CI366" s="31"/>
      <c r="CJ366" s="31"/>
      <c r="CK366" s="31"/>
      <c r="CL366" s="31"/>
      <c r="CM366" s="31"/>
      <c r="CN366" s="31"/>
      <c r="CO366" s="31"/>
      <c r="CP366" s="31"/>
      <c r="CQ366" s="31"/>
      <c r="CR366" s="31"/>
      <c r="CS366" s="31"/>
      <c r="CT366" s="31"/>
      <c r="CU366" s="31"/>
      <c r="CV366" s="31"/>
      <c r="CW366" s="31"/>
      <c r="CX366" s="31"/>
      <c r="CY366" s="31"/>
      <c r="CZ366" s="31"/>
      <c r="DA366" s="31"/>
      <c r="DB366" s="31"/>
      <c r="DC366" s="31"/>
      <c r="DD366" s="31"/>
      <c r="DE366" s="31"/>
      <c r="DF366" s="31"/>
      <c r="DG366" s="31"/>
      <c r="DH366" s="31"/>
      <c r="DI366" s="31"/>
      <c r="DJ366" s="31"/>
      <c r="DK366" s="31"/>
      <c r="DL366" s="31"/>
      <c r="DM366" s="31"/>
      <c r="DN366" s="31"/>
      <c r="DO366" s="31"/>
      <c r="DP366" s="31"/>
      <c r="DQ366" s="31"/>
      <c r="DR366" s="31"/>
      <c r="DS366" s="31"/>
      <c r="DT366" s="31"/>
      <c r="DU366" s="31"/>
      <c r="DV366" s="31"/>
      <c r="DW366" s="31"/>
      <c r="DX366" s="31"/>
      <c r="DY366" s="31"/>
      <c r="DZ366" s="31"/>
      <c r="EA366" s="31"/>
      <c r="EB366" s="31"/>
      <c r="EC366" s="31"/>
      <c r="ED366" s="31"/>
      <c r="EE366" s="31"/>
      <c r="EF366" s="31"/>
      <c r="EG366" s="31"/>
      <c r="EH366" s="31"/>
      <c r="EI366" s="31"/>
      <c r="EJ366" s="31"/>
      <c r="EK366" s="31"/>
      <c r="EL366" s="31"/>
      <c r="EM366" s="31"/>
      <c r="EN366" s="31"/>
      <c r="EO366" s="31"/>
      <c r="EP366" s="31"/>
      <c r="EQ366" s="31"/>
      <c r="ER366" s="31"/>
      <c r="ES366" s="31"/>
      <c r="ET366" s="31"/>
      <c r="EU366" s="31"/>
      <c r="EV366" s="31"/>
      <c r="EW366" s="31"/>
      <c r="EX366" s="31"/>
      <c r="EY366" s="31"/>
      <c r="EZ366" s="31"/>
      <c r="FA366" s="31"/>
      <c r="FB366" s="31"/>
      <c r="FC366" s="31"/>
      <c r="FD366" s="31"/>
      <c r="FE366" s="31"/>
      <c r="FF366" s="31"/>
      <c r="FG366" s="31"/>
      <c r="FH366" s="31"/>
      <c r="FI366" s="31"/>
      <c r="FJ366" s="31"/>
      <c r="FK366" s="31"/>
      <c r="FL366" s="31"/>
      <c r="FM366" s="31"/>
      <c r="FN366" s="31"/>
      <c r="FO366" s="31"/>
      <c r="FP366" s="31"/>
      <c r="FQ366" s="31"/>
      <c r="FR366" s="31"/>
      <c r="FS366" s="31"/>
      <c r="FT366" s="31"/>
      <c r="FU366" s="31"/>
      <c r="FV366" s="31"/>
      <c r="FW366" s="31"/>
      <c r="FX366" s="31"/>
      <c r="FY366" s="31"/>
      <c r="FZ366" s="31"/>
      <c r="GA366" s="31"/>
      <c r="GB366" s="31"/>
      <c r="GC366" s="31"/>
      <c r="GD366" s="31"/>
      <c r="GE366" s="31"/>
      <c r="GF366" s="31"/>
      <c r="GG366" s="31"/>
      <c r="GH366" s="31"/>
      <c r="GI366" s="31"/>
      <c r="GJ366" s="31"/>
      <c r="GK366" s="31"/>
      <c r="GL366" s="31"/>
      <c r="GM366" s="31"/>
      <c r="GN366" s="31"/>
      <c r="GO366" s="31"/>
      <c r="GP366" s="31"/>
      <c r="GQ366" s="31"/>
      <c r="GR366" s="31"/>
      <c r="GS366" s="31"/>
      <c r="GT366" s="31"/>
      <c r="GU366" s="31"/>
      <c r="GV366" s="31"/>
      <c r="GW366" s="31"/>
      <c r="GX366" s="31"/>
      <c r="GY366" s="31"/>
      <c r="GZ366" s="31"/>
      <c r="HA366" s="31"/>
      <c r="HB366" s="31"/>
      <c r="HC366" s="31"/>
      <c r="HD366" s="31"/>
      <c r="HE366" s="31"/>
      <c r="HF366" s="31"/>
    </row>
    <row r="367" spans="3:214" x14ac:dyDescent="0.25">
      <c r="C367" s="31"/>
      <c r="D367" s="31"/>
      <c r="H367" s="31"/>
      <c r="J367" s="86"/>
      <c r="K367" s="86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  <c r="CA367" s="31"/>
      <c r="CB367" s="31"/>
      <c r="CC367" s="31"/>
      <c r="CD367" s="31"/>
      <c r="CE367" s="31"/>
      <c r="CF367" s="31"/>
      <c r="CG367" s="31"/>
      <c r="CH367" s="31"/>
      <c r="CI367" s="31"/>
      <c r="CJ367" s="31"/>
      <c r="CK367" s="31"/>
      <c r="CL367" s="31"/>
      <c r="CM367" s="31"/>
      <c r="CN367" s="31"/>
      <c r="CO367" s="31"/>
      <c r="CP367" s="31"/>
      <c r="CQ367" s="31"/>
      <c r="CR367" s="31"/>
      <c r="CS367" s="31"/>
      <c r="CT367" s="31"/>
      <c r="CU367" s="31"/>
      <c r="CV367" s="31"/>
      <c r="CW367" s="31"/>
      <c r="CX367" s="31"/>
      <c r="CY367" s="31"/>
      <c r="CZ367" s="31"/>
      <c r="DA367" s="31"/>
      <c r="DB367" s="31"/>
      <c r="DC367" s="31"/>
      <c r="DD367" s="31"/>
      <c r="DE367" s="31"/>
      <c r="DF367" s="31"/>
      <c r="DG367" s="31"/>
      <c r="DH367" s="31"/>
      <c r="DI367" s="31"/>
      <c r="DJ367" s="31"/>
      <c r="DK367" s="31"/>
      <c r="DL367" s="31"/>
      <c r="DM367" s="31"/>
      <c r="DN367" s="31"/>
      <c r="DO367" s="31"/>
      <c r="DP367" s="31"/>
      <c r="DQ367" s="31"/>
      <c r="DR367" s="31"/>
      <c r="DS367" s="31"/>
      <c r="DT367" s="31"/>
      <c r="DU367" s="31"/>
      <c r="DV367" s="31"/>
      <c r="DW367" s="31"/>
      <c r="DX367" s="31"/>
      <c r="DY367" s="31"/>
      <c r="DZ367" s="31"/>
      <c r="EA367" s="31"/>
      <c r="EB367" s="31"/>
      <c r="EC367" s="31"/>
      <c r="ED367" s="31"/>
      <c r="EE367" s="31"/>
      <c r="EF367" s="31"/>
      <c r="EG367" s="31"/>
      <c r="EH367" s="31"/>
      <c r="EI367" s="31"/>
      <c r="EJ367" s="31"/>
      <c r="EK367" s="31"/>
      <c r="EL367" s="31"/>
      <c r="EM367" s="31"/>
      <c r="EN367" s="31"/>
      <c r="EO367" s="31"/>
      <c r="EP367" s="31"/>
      <c r="EQ367" s="31"/>
      <c r="ER367" s="31"/>
      <c r="ES367" s="31"/>
      <c r="ET367" s="31"/>
      <c r="EU367" s="31"/>
      <c r="EV367" s="31"/>
      <c r="EW367" s="31"/>
      <c r="EX367" s="31"/>
      <c r="EY367" s="31"/>
      <c r="EZ367" s="31"/>
      <c r="FA367" s="31"/>
      <c r="FB367" s="31"/>
      <c r="FC367" s="31"/>
      <c r="FD367" s="31"/>
      <c r="FE367" s="31"/>
      <c r="FF367" s="31"/>
      <c r="FG367" s="31"/>
      <c r="FH367" s="31"/>
      <c r="FI367" s="31"/>
      <c r="FJ367" s="31"/>
      <c r="FK367" s="31"/>
      <c r="FL367" s="31"/>
      <c r="FM367" s="31"/>
      <c r="FN367" s="31"/>
      <c r="FO367" s="31"/>
      <c r="FP367" s="31"/>
      <c r="FQ367" s="31"/>
      <c r="FR367" s="31"/>
      <c r="FS367" s="31"/>
      <c r="FT367" s="31"/>
      <c r="FU367" s="31"/>
      <c r="FV367" s="31"/>
      <c r="FW367" s="31"/>
      <c r="FX367" s="31"/>
      <c r="FY367" s="31"/>
      <c r="FZ367" s="31"/>
      <c r="GA367" s="31"/>
      <c r="GB367" s="31"/>
      <c r="GC367" s="31"/>
      <c r="GD367" s="31"/>
      <c r="GE367" s="31"/>
      <c r="GF367" s="31"/>
      <c r="GG367" s="31"/>
      <c r="GH367" s="31"/>
      <c r="GI367" s="31"/>
      <c r="GJ367" s="31"/>
      <c r="GK367" s="31"/>
      <c r="GL367" s="31"/>
      <c r="GM367" s="31"/>
      <c r="GN367" s="31"/>
      <c r="GO367" s="31"/>
      <c r="GP367" s="31"/>
      <c r="GQ367" s="31"/>
      <c r="GR367" s="31"/>
      <c r="GS367" s="31"/>
      <c r="GT367" s="31"/>
      <c r="GU367" s="31"/>
      <c r="GV367" s="31"/>
      <c r="GW367" s="31"/>
      <c r="GX367" s="31"/>
      <c r="GY367" s="31"/>
      <c r="GZ367" s="31"/>
      <c r="HA367" s="31"/>
      <c r="HB367" s="31"/>
      <c r="HC367" s="31"/>
      <c r="HD367" s="31"/>
      <c r="HE367" s="31"/>
      <c r="HF367" s="31"/>
    </row>
    <row r="368" spans="3:214" x14ac:dyDescent="0.25">
      <c r="C368" s="31"/>
      <c r="D368" s="31"/>
      <c r="H368" s="31"/>
      <c r="J368" s="86"/>
      <c r="K368" s="86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1"/>
      <c r="CG368" s="31"/>
      <c r="CH368" s="31"/>
      <c r="CI368" s="31"/>
      <c r="CJ368" s="31"/>
      <c r="CK368" s="31"/>
      <c r="CL368" s="31"/>
      <c r="CM368" s="31"/>
      <c r="CN368" s="31"/>
      <c r="CO368" s="31"/>
      <c r="CP368" s="31"/>
      <c r="CQ368" s="31"/>
      <c r="CR368" s="31"/>
      <c r="CS368" s="31"/>
      <c r="CT368" s="31"/>
      <c r="CU368" s="31"/>
      <c r="CV368" s="31"/>
      <c r="CW368" s="31"/>
      <c r="CX368" s="31"/>
      <c r="CY368" s="31"/>
      <c r="CZ368" s="31"/>
      <c r="DA368" s="31"/>
      <c r="DB368" s="31"/>
      <c r="DC368" s="31"/>
      <c r="DD368" s="31"/>
      <c r="DE368" s="31"/>
      <c r="DF368" s="31"/>
      <c r="DG368" s="31"/>
      <c r="DH368" s="31"/>
      <c r="DI368" s="31"/>
      <c r="DJ368" s="31"/>
      <c r="DK368" s="31"/>
      <c r="DL368" s="31"/>
      <c r="DM368" s="31"/>
      <c r="DN368" s="31"/>
      <c r="DO368" s="31"/>
      <c r="DP368" s="31"/>
      <c r="DQ368" s="31"/>
      <c r="DR368" s="31"/>
      <c r="DS368" s="31"/>
      <c r="DT368" s="31"/>
      <c r="DU368" s="31"/>
      <c r="DV368" s="31"/>
      <c r="DW368" s="31"/>
      <c r="DX368" s="31"/>
      <c r="DY368" s="31"/>
      <c r="DZ368" s="31"/>
      <c r="EA368" s="31"/>
      <c r="EB368" s="31"/>
      <c r="EC368" s="31"/>
      <c r="ED368" s="31"/>
      <c r="EE368" s="31"/>
      <c r="EF368" s="31"/>
      <c r="EG368" s="31"/>
      <c r="EH368" s="31"/>
      <c r="EI368" s="31"/>
      <c r="EJ368" s="31"/>
      <c r="EK368" s="31"/>
      <c r="EL368" s="31"/>
      <c r="EM368" s="31"/>
      <c r="EN368" s="31"/>
      <c r="EO368" s="31"/>
      <c r="EP368" s="31"/>
      <c r="EQ368" s="31"/>
      <c r="ER368" s="31"/>
      <c r="ES368" s="31"/>
      <c r="ET368" s="31"/>
      <c r="EU368" s="31"/>
      <c r="EV368" s="31"/>
      <c r="EW368" s="31"/>
      <c r="EX368" s="31"/>
      <c r="EY368" s="31"/>
      <c r="EZ368" s="31"/>
      <c r="FA368" s="31"/>
      <c r="FB368" s="31"/>
      <c r="FC368" s="31"/>
      <c r="FD368" s="31"/>
      <c r="FE368" s="31"/>
      <c r="FF368" s="31"/>
      <c r="FG368" s="31"/>
      <c r="FH368" s="31"/>
      <c r="FI368" s="31"/>
      <c r="FJ368" s="31"/>
      <c r="FK368" s="31"/>
      <c r="FL368" s="31"/>
      <c r="FM368" s="31"/>
      <c r="FN368" s="31"/>
      <c r="FO368" s="31"/>
      <c r="FP368" s="31"/>
      <c r="FQ368" s="31"/>
      <c r="FR368" s="31"/>
      <c r="FS368" s="31"/>
      <c r="FT368" s="31"/>
      <c r="FU368" s="31"/>
      <c r="FV368" s="31"/>
      <c r="FW368" s="31"/>
      <c r="FX368" s="31"/>
      <c r="FY368" s="31"/>
      <c r="FZ368" s="31"/>
      <c r="GA368" s="31"/>
      <c r="GB368" s="31"/>
      <c r="GC368" s="31"/>
      <c r="GD368" s="31"/>
      <c r="GE368" s="31"/>
      <c r="GF368" s="31"/>
      <c r="GG368" s="31"/>
      <c r="GH368" s="31"/>
      <c r="GI368" s="31"/>
      <c r="GJ368" s="31"/>
      <c r="GK368" s="31"/>
      <c r="GL368" s="31"/>
      <c r="GM368" s="31"/>
      <c r="GN368" s="31"/>
      <c r="GO368" s="31"/>
      <c r="GP368" s="31"/>
      <c r="GQ368" s="31"/>
      <c r="GR368" s="31"/>
      <c r="GS368" s="31"/>
      <c r="GT368" s="31"/>
      <c r="GU368" s="31"/>
      <c r="GV368" s="31"/>
      <c r="GW368" s="31"/>
      <c r="GX368" s="31"/>
      <c r="GY368" s="31"/>
      <c r="GZ368" s="31"/>
      <c r="HA368" s="31"/>
      <c r="HB368" s="31"/>
      <c r="HC368" s="31"/>
      <c r="HD368" s="31"/>
      <c r="HE368" s="31"/>
      <c r="HF368" s="31"/>
    </row>
    <row r="369" spans="3:214" x14ac:dyDescent="0.25">
      <c r="C369" s="31"/>
      <c r="D369" s="31"/>
      <c r="H369" s="31"/>
      <c r="J369" s="86"/>
      <c r="K369" s="86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  <c r="BZ369" s="31"/>
      <c r="CA369" s="31"/>
      <c r="CB369" s="31"/>
      <c r="CC369" s="31"/>
      <c r="CD369" s="31"/>
      <c r="CE369" s="31"/>
      <c r="CF369" s="31"/>
      <c r="CG369" s="31"/>
      <c r="CH369" s="31"/>
      <c r="CI369" s="31"/>
      <c r="CJ369" s="31"/>
      <c r="CK369" s="31"/>
      <c r="CL369" s="31"/>
      <c r="CM369" s="31"/>
      <c r="CN369" s="31"/>
      <c r="CO369" s="31"/>
      <c r="CP369" s="31"/>
      <c r="CQ369" s="31"/>
      <c r="CR369" s="31"/>
      <c r="CS369" s="31"/>
      <c r="CT369" s="31"/>
      <c r="CU369" s="31"/>
      <c r="CV369" s="31"/>
      <c r="CW369" s="31"/>
      <c r="CX369" s="31"/>
      <c r="CY369" s="31"/>
      <c r="CZ369" s="31"/>
      <c r="DA369" s="31"/>
      <c r="DB369" s="31"/>
      <c r="DC369" s="31"/>
      <c r="DD369" s="31"/>
      <c r="DE369" s="31"/>
      <c r="DF369" s="31"/>
      <c r="DG369" s="31"/>
      <c r="DH369" s="31"/>
      <c r="DI369" s="31"/>
      <c r="DJ369" s="31"/>
      <c r="DK369" s="31"/>
      <c r="DL369" s="31"/>
      <c r="DM369" s="31"/>
      <c r="DN369" s="31"/>
      <c r="DO369" s="31"/>
      <c r="DP369" s="31"/>
      <c r="DQ369" s="31"/>
      <c r="DR369" s="31"/>
      <c r="DS369" s="31"/>
      <c r="DT369" s="31"/>
      <c r="DU369" s="31"/>
      <c r="DV369" s="31"/>
      <c r="DW369" s="31"/>
      <c r="DX369" s="31"/>
      <c r="DY369" s="31"/>
      <c r="DZ369" s="31"/>
      <c r="EA369" s="31"/>
      <c r="EB369" s="31"/>
      <c r="EC369" s="31"/>
      <c r="ED369" s="31"/>
      <c r="EE369" s="31"/>
      <c r="EF369" s="31"/>
      <c r="EG369" s="31"/>
      <c r="EH369" s="31"/>
      <c r="EI369" s="31"/>
      <c r="EJ369" s="31"/>
      <c r="EK369" s="31"/>
      <c r="EL369" s="31"/>
      <c r="EM369" s="31"/>
      <c r="EN369" s="31"/>
      <c r="EO369" s="31"/>
      <c r="EP369" s="31"/>
      <c r="EQ369" s="31"/>
      <c r="ER369" s="31"/>
      <c r="ES369" s="31"/>
      <c r="ET369" s="31"/>
      <c r="EU369" s="31"/>
      <c r="EV369" s="31"/>
      <c r="EW369" s="31"/>
      <c r="EX369" s="31"/>
      <c r="EY369" s="31"/>
      <c r="EZ369" s="31"/>
      <c r="FA369" s="31"/>
      <c r="FB369" s="31"/>
      <c r="FC369" s="31"/>
      <c r="FD369" s="31"/>
      <c r="FE369" s="31"/>
      <c r="FF369" s="31"/>
      <c r="FG369" s="31"/>
      <c r="FH369" s="31"/>
      <c r="FI369" s="31"/>
      <c r="FJ369" s="31"/>
      <c r="FK369" s="31"/>
      <c r="FL369" s="31"/>
      <c r="FM369" s="31"/>
      <c r="FN369" s="31"/>
      <c r="FO369" s="31"/>
      <c r="FP369" s="31"/>
      <c r="FQ369" s="31"/>
      <c r="FR369" s="31"/>
      <c r="FS369" s="31"/>
      <c r="FT369" s="31"/>
      <c r="FU369" s="31"/>
      <c r="FV369" s="31"/>
      <c r="FW369" s="31"/>
      <c r="FX369" s="31"/>
      <c r="FY369" s="31"/>
      <c r="FZ369" s="31"/>
      <c r="GA369" s="31"/>
      <c r="GB369" s="31"/>
      <c r="GC369" s="31"/>
      <c r="GD369" s="31"/>
      <c r="GE369" s="31"/>
      <c r="GF369" s="31"/>
      <c r="GG369" s="31"/>
      <c r="GH369" s="31"/>
      <c r="GI369" s="31"/>
      <c r="GJ369" s="31"/>
      <c r="GK369" s="31"/>
      <c r="GL369" s="31"/>
      <c r="GM369" s="31"/>
      <c r="GN369" s="31"/>
      <c r="GO369" s="31"/>
      <c r="GP369" s="31"/>
      <c r="GQ369" s="31"/>
      <c r="GR369" s="31"/>
      <c r="GS369" s="31"/>
      <c r="GT369" s="31"/>
      <c r="GU369" s="31"/>
      <c r="GV369" s="31"/>
      <c r="GW369" s="31"/>
      <c r="GX369" s="31"/>
      <c r="GY369" s="31"/>
      <c r="GZ369" s="31"/>
      <c r="HA369" s="31"/>
      <c r="HB369" s="31"/>
      <c r="HC369" s="31"/>
      <c r="HD369" s="31"/>
      <c r="HE369" s="31"/>
      <c r="HF369" s="31"/>
    </row>
    <row r="370" spans="3:214" x14ac:dyDescent="0.25">
      <c r="C370" s="31"/>
      <c r="D370" s="31"/>
      <c r="H370" s="31"/>
      <c r="J370" s="86"/>
      <c r="K370" s="86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  <c r="BZ370" s="31"/>
      <c r="CA370" s="31"/>
      <c r="CB370" s="31"/>
      <c r="CC370" s="31"/>
      <c r="CD370" s="31"/>
      <c r="CE370" s="31"/>
      <c r="CF370" s="31"/>
      <c r="CG370" s="31"/>
      <c r="CH370" s="31"/>
      <c r="CI370" s="31"/>
      <c r="CJ370" s="31"/>
      <c r="CK370" s="31"/>
      <c r="CL370" s="31"/>
      <c r="CM370" s="31"/>
      <c r="CN370" s="31"/>
      <c r="CO370" s="31"/>
      <c r="CP370" s="31"/>
      <c r="CQ370" s="31"/>
      <c r="CR370" s="31"/>
      <c r="CS370" s="31"/>
      <c r="CT370" s="31"/>
      <c r="CU370" s="31"/>
      <c r="CV370" s="31"/>
      <c r="CW370" s="31"/>
      <c r="CX370" s="31"/>
      <c r="CY370" s="31"/>
      <c r="CZ370" s="31"/>
      <c r="DA370" s="31"/>
      <c r="DB370" s="31"/>
      <c r="DC370" s="31"/>
      <c r="DD370" s="31"/>
      <c r="DE370" s="31"/>
      <c r="DF370" s="31"/>
      <c r="DG370" s="31"/>
      <c r="DH370" s="31"/>
      <c r="DI370" s="31"/>
      <c r="DJ370" s="31"/>
      <c r="DK370" s="31"/>
      <c r="DL370" s="31"/>
      <c r="DM370" s="31"/>
      <c r="DN370" s="31"/>
      <c r="DO370" s="31"/>
      <c r="DP370" s="31"/>
      <c r="DQ370" s="31"/>
      <c r="DR370" s="31"/>
      <c r="DS370" s="31"/>
      <c r="DT370" s="31"/>
      <c r="DU370" s="31"/>
      <c r="DV370" s="31"/>
      <c r="DW370" s="31"/>
      <c r="DX370" s="31"/>
      <c r="DY370" s="31"/>
      <c r="DZ370" s="31"/>
      <c r="EA370" s="31"/>
      <c r="EB370" s="31"/>
      <c r="EC370" s="31"/>
      <c r="ED370" s="31"/>
      <c r="EE370" s="31"/>
      <c r="EF370" s="31"/>
      <c r="EG370" s="31"/>
      <c r="EH370" s="31"/>
      <c r="EI370" s="31"/>
      <c r="EJ370" s="31"/>
      <c r="EK370" s="31"/>
      <c r="EL370" s="31"/>
      <c r="EM370" s="31"/>
      <c r="EN370" s="31"/>
      <c r="EO370" s="31"/>
      <c r="EP370" s="31"/>
      <c r="EQ370" s="31"/>
      <c r="ER370" s="31"/>
      <c r="ES370" s="31"/>
      <c r="ET370" s="31"/>
      <c r="EU370" s="31"/>
      <c r="EV370" s="31"/>
      <c r="EW370" s="31"/>
      <c r="EX370" s="31"/>
      <c r="EY370" s="31"/>
      <c r="EZ370" s="31"/>
      <c r="FA370" s="31"/>
      <c r="FB370" s="31"/>
      <c r="FC370" s="31"/>
      <c r="FD370" s="31"/>
      <c r="FE370" s="31"/>
      <c r="FF370" s="31"/>
      <c r="FG370" s="31"/>
      <c r="FH370" s="31"/>
      <c r="FI370" s="31"/>
      <c r="FJ370" s="31"/>
      <c r="FK370" s="31"/>
      <c r="FL370" s="31"/>
      <c r="FM370" s="31"/>
      <c r="FN370" s="31"/>
      <c r="FO370" s="31"/>
      <c r="FP370" s="31"/>
      <c r="FQ370" s="31"/>
      <c r="FR370" s="31"/>
      <c r="FS370" s="31"/>
      <c r="FT370" s="31"/>
      <c r="FU370" s="31"/>
      <c r="FV370" s="31"/>
      <c r="FW370" s="31"/>
      <c r="FX370" s="31"/>
      <c r="FY370" s="31"/>
      <c r="FZ370" s="31"/>
      <c r="GA370" s="31"/>
      <c r="GB370" s="31"/>
      <c r="GC370" s="31"/>
      <c r="GD370" s="31"/>
      <c r="GE370" s="31"/>
      <c r="GF370" s="31"/>
      <c r="GG370" s="31"/>
      <c r="GH370" s="31"/>
      <c r="GI370" s="31"/>
      <c r="GJ370" s="31"/>
      <c r="GK370" s="31"/>
      <c r="GL370" s="31"/>
      <c r="GM370" s="31"/>
      <c r="GN370" s="31"/>
      <c r="GO370" s="31"/>
      <c r="GP370" s="31"/>
      <c r="GQ370" s="31"/>
      <c r="GR370" s="31"/>
      <c r="GS370" s="31"/>
      <c r="GT370" s="31"/>
      <c r="GU370" s="31"/>
      <c r="GV370" s="31"/>
      <c r="GW370" s="31"/>
      <c r="GX370" s="31"/>
      <c r="GY370" s="31"/>
      <c r="GZ370" s="31"/>
      <c r="HA370" s="31"/>
      <c r="HB370" s="31"/>
      <c r="HC370" s="31"/>
      <c r="HD370" s="31"/>
      <c r="HE370" s="31"/>
      <c r="HF370" s="31"/>
    </row>
    <row r="371" spans="3:214" x14ac:dyDescent="0.25">
      <c r="C371" s="31"/>
      <c r="D371" s="31"/>
      <c r="H371" s="31"/>
      <c r="J371" s="86"/>
      <c r="K371" s="86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  <c r="CA371" s="31"/>
      <c r="CB371" s="31"/>
      <c r="CC371" s="31"/>
      <c r="CD371" s="31"/>
      <c r="CE371" s="31"/>
      <c r="CF371" s="31"/>
      <c r="CG371" s="31"/>
      <c r="CH371" s="31"/>
      <c r="CI371" s="31"/>
      <c r="CJ371" s="31"/>
      <c r="CK371" s="31"/>
      <c r="CL371" s="31"/>
      <c r="CM371" s="31"/>
      <c r="CN371" s="31"/>
      <c r="CO371" s="31"/>
      <c r="CP371" s="31"/>
      <c r="CQ371" s="31"/>
      <c r="CR371" s="31"/>
      <c r="CS371" s="31"/>
      <c r="CT371" s="31"/>
      <c r="CU371" s="31"/>
      <c r="CV371" s="31"/>
      <c r="CW371" s="31"/>
      <c r="CX371" s="31"/>
      <c r="CY371" s="31"/>
      <c r="CZ371" s="31"/>
      <c r="DA371" s="31"/>
      <c r="DB371" s="31"/>
      <c r="DC371" s="31"/>
      <c r="DD371" s="31"/>
      <c r="DE371" s="31"/>
      <c r="DF371" s="31"/>
      <c r="DG371" s="31"/>
      <c r="DH371" s="31"/>
      <c r="DI371" s="31"/>
      <c r="DJ371" s="31"/>
      <c r="DK371" s="31"/>
      <c r="DL371" s="31"/>
      <c r="DM371" s="31"/>
      <c r="DN371" s="31"/>
      <c r="DO371" s="31"/>
      <c r="DP371" s="31"/>
      <c r="DQ371" s="31"/>
      <c r="DR371" s="31"/>
      <c r="DS371" s="31"/>
      <c r="DT371" s="31"/>
      <c r="DU371" s="31"/>
      <c r="DV371" s="31"/>
      <c r="DW371" s="31"/>
      <c r="DX371" s="31"/>
      <c r="DY371" s="31"/>
      <c r="DZ371" s="31"/>
      <c r="EA371" s="31"/>
      <c r="EB371" s="31"/>
      <c r="EC371" s="31"/>
      <c r="ED371" s="31"/>
      <c r="EE371" s="31"/>
      <c r="EF371" s="31"/>
      <c r="EG371" s="31"/>
      <c r="EH371" s="31"/>
      <c r="EI371" s="31"/>
      <c r="EJ371" s="31"/>
      <c r="EK371" s="31"/>
      <c r="EL371" s="31"/>
      <c r="EM371" s="31"/>
      <c r="EN371" s="31"/>
      <c r="EO371" s="31"/>
      <c r="EP371" s="31"/>
      <c r="EQ371" s="31"/>
      <c r="ER371" s="31"/>
      <c r="ES371" s="31"/>
      <c r="ET371" s="31"/>
      <c r="EU371" s="31"/>
      <c r="EV371" s="31"/>
      <c r="EW371" s="31"/>
      <c r="EX371" s="31"/>
      <c r="EY371" s="31"/>
      <c r="EZ371" s="31"/>
      <c r="FA371" s="31"/>
      <c r="FB371" s="31"/>
      <c r="FC371" s="31"/>
      <c r="FD371" s="31"/>
      <c r="FE371" s="31"/>
      <c r="FF371" s="31"/>
      <c r="FG371" s="31"/>
      <c r="FH371" s="31"/>
      <c r="FI371" s="31"/>
      <c r="FJ371" s="31"/>
      <c r="FK371" s="31"/>
      <c r="FL371" s="31"/>
      <c r="FM371" s="31"/>
      <c r="FN371" s="31"/>
      <c r="FO371" s="31"/>
      <c r="FP371" s="31"/>
      <c r="FQ371" s="31"/>
      <c r="FR371" s="31"/>
      <c r="FS371" s="31"/>
      <c r="FT371" s="31"/>
      <c r="FU371" s="31"/>
      <c r="FV371" s="31"/>
      <c r="FW371" s="31"/>
      <c r="FX371" s="31"/>
      <c r="FY371" s="31"/>
      <c r="FZ371" s="31"/>
      <c r="GA371" s="31"/>
      <c r="GB371" s="31"/>
      <c r="GC371" s="31"/>
      <c r="GD371" s="31"/>
      <c r="GE371" s="31"/>
      <c r="GF371" s="31"/>
      <c r="GG371" s="31"/>
      <c r="GH371" s="31"/>
      <c r="GI371" s="31"/>
      <c r="GJ371" s="31"/>
      <c r="GK371" s="31"/>
      <c r="GL371" s="31"/>
      <c r="GM371" s="31"/>
      <c r="GN371" s="31"/>
      <c r="GO371" s="31"/>
      <c r="GP371" s="31"/>
      <c r="GQ371" s="31"/>
      <c r="GR371" s="31"/>
      <c r="GS371" s="31"/>
      <c r="GT371" s="31"/>
      <c r="GU371" s="31"/>
      <c r="GV371" s="31"/>
      <c r="GW371" s="31"/>
      <c r="GX371" s="31"/>
      <c r="GY371" s="31"/>
      <c r="GZ371" s="31"/>
      <c r="HA371" s="31"/>
      <c r="HB371" s="31"/>
      <c r="HC371" s="31"/>
      <c r="HD371" s="31"/>
      <c r="HE371" s="31"/>
      <c r="HF371" s="31"/>
    </row>
    <row r="372" spans="3:214" x14ac:dyDescent="0.25">
      <c r="C372" s="31"/>
      <c r="D372" s="31"/>
      <c r="H372" s="31"/>
      <c r="J372" s="86"/>
      <c r="K372" s="86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  <c r="BZ372" s="31"/>
      <c r="CA372" s="31"/>
      <c r="CB372" s="31"/>
      <c r="CC372" s="31"/>
      <c r="CD372" s="31"/>
      <c r="CE372" s="31"/>
      <c r="CF372" s="31"/>
      <c r="CG372" s="31"/>
      <c r="CH372" s="31"/>
      <c r="CI372" s="31"/>
      <c r="CJ372" s="31"/>
      <c r="CK372" s="31"/>
      <c r="CL372" s="31"/>
      <c r="CM372" s="31"/>
      <c r="CN372" s="31"/>
      <c r="CO372" s="31"/>
      <c r="CP372" s="31"/>
      <c r="CQ372" s="31"/>
      <c r="CR372" s="31"/>
      <c r="CS372" s="31"/>
      <c r="CT372" s="31"/>
      <c r="CU372" s="31"/>
      <c r="CV372" s="31"/>
      <c r="CW372" s="31"/>
      <c r="CX372" s="31"/>
      <c r="CY372" s="31"/>
      <c r="CZ372" s="31"/>
      <c r="DA372" s="31"/>
      <c r="DB372" s="31"/>
      <c r="DC372" s="31"/>
      <c r="DD372" s="31"/>
      <c r="DE372" s="31"/>
      <c r="DF372" s="31"/>
      <c r="DG372" s="31"/>
      <c r="DH372" s="31"/>
      <c r="DI372" s="31"/>
      <c r="DJ372" s="31"/>
      <c r="DK372" s="31"/>
      <c r="DL372" s="31"/>
      <c r="DM372" s="31"/>
      <c r="DN372" s="31"/>
      <c r="DO372" s="31"/>
      <c r="DP372" s="31"/>
      <c r="DQ372" s="31"/>
      <c r="DR372" s="31"/>
      <c r="DS372" s="31"/>
      <c r="DT372" s="31"/>
      <c r="DU372" s="31"/>
      <c r="DV372" s="31"/>
      <c r="DW372" s="31"/>
      <c r="DX372" s="31"/>
      <c r="DY372" s="31"/>
      <c r="DZ372" s="31"/>
      <c r="EA372" s="31"/>
      <c r="EB372" s="31"/>
      <c r="EC372" s="31"/>
      <c r="ED372" s="31"/>
      <c r="EE372" s="31"/>
      <c r="EF372" s="31"/>
      <c r="EG372" s="31"/>
      <c r="EH372" s="31"/>
      <c r="EI372" s="31"/>
      <c r="EJ372" s="31"/>
      <c r="EK372" s="31"/>
      <c r="EL372" s="31"/>
      <c r="EM372" s="31"/>
      <c r="EN372" s="31"/>
      <c r="EO372" s="31"/>
      <c r="EP372" s="31"/>
      <c r="EQ372" s="31"/>
      <c r="ER372" s="31"/>
      <c r="ES372" s="31"/>
      <c r="ET372" s="31"/>
      <c r="EU372" s="31"/>
      <c r="EV372" s="31"/>
      <c r="EW372" s="31"/>
      <c r="EX372" s="31"/>
      <c r="EY372" s="31"/>
      <c r="EZ372" s="31"/>
      <c r="FA372" s="31"/>
      <c r="FB372" s="31"/>
      <c r="FC372" s="31"/>
      <c r="FD372" s="31"/>
      <c r="FE372" s="31"/>
      <c r="FF372" s="31"/>
      <c r="FG372" s="31"/>
      <c r="FH372" s="31"/>
      <c r="FI372" s="31"/>
      <c r="FJ372" s="31"/>
      <c r="FK372" s="31"/>
      <c r="FL372" s="31"/>
      <c r="FM372" s="31"/>
      <c r="FN372" s="31"/>
      <c r="FO372" s="31"/>
      <c r="FP372" s="31"/>
      <c r="FQ372" s="31"/>
      <c r="FR372" s="31"/>
      <c r="FS372" s="31"/>
      <c r="FT372" s="31"/>
      <c r="FU372" s="31"/>
      <c r="FV372" s="31"/>
      <c r="FW372" s="31"/>
      <c r="FX372" s="31"/>
      <c r="FY372" s="31"/>
      <c r="FZ372" s="31"/>
      <c r="GA372" s="31"/>
      <c r="GB372" s="31"/>
      <c r="GC372" s="31"/>
      <c r="GD372" s="31"/>
      <c r="GE372" s="31"/>
      <c r="GF372" s="31"/>
      <c r="GG372" s="31"/>
      <c r="GH372" s="31"/>
      <c r="GI372" s="31"/>
      <c r="GJ372" s="31"/>
      <c r="GK372" s="31"/>
      <c r="GL372" s="31"/>
      <c r="GM372" s="31"/>
      <c r="GN372" s="31"/>
      <c r="GO372" s="31"/>
      <c r="GP372" s="31"/>
      <c r="GQ372" s="31"/>
      <c r="GR372" s="31"/>
      <c r="GS372" s="31"/>
      <c r="GT372" s="31"/>
      <c r="GU372" s="31"/>
      <c r="GV372" s="31"/>
      <c r="GW372" s="31"/>
      <c r="GX372" s="31"/>
      <c r="GY372" s="31"/>
      <c r="GZ372" s="31"/>
      <c r="HA372" s="31"/>
      <c r="HB372" s="31"/>
      <c r="HC372" s="31"/>
      <c r="HD372" s="31"/>
      <c r="HE372" s="31"/>
      <c r="HF372" s="31"/>
    </row>
    <row r="373" spans="3:214" x14ac:dyDescent="0.25">
      <c r="C373" s="31"/>
      <c r="D373" s="31"/>
      <c r="H373" s="31"/>
      <c r="J373" s="86"/>
      <c r="K373" s="86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  <c r="BZ373" s="31"/>
      <c r="CA373" s="31"/>
      <c r="CB373" s="31"/>
      <c r="CC373" s="31"/>
      <c r="CD373" s="31"/>
      <c r="CE373" s="31"/>
      <c r="CF373" s="31"/>
      <c r="CG373" s="31"/>
      <c r="CH373" s="31"/>
      <c r="CI373" s="31"/>
      <c r="CJ373" s="31"/>
      <c r="CK373" s="31"/>
      <c r="CL373" s="31"/>
      <c r="CM373" s="31"/>
      <c r="CN373" s="31"/>
      <c r="CO373" s="31"/>
      <c r="CP373" s="31"/>
      <c r="CQ373" s="31"/>
      <c r="CR373" s="31"/>
      <c r="CS373" s="31"/>
      <c r="CT373" s="31"/>
      <c r="CU373" s="31"/>
      <c r="CV373" s="31"/>
      <c r="CW373" s="31"/>
      <c r="CX373" s="31"/>
      <c r="CY373" s="31"/>
      <c r="CZ373" s="31"/>
      <c r="DA373" s="31"/>
      <c r="DB373" s="31"/>
      <c r="DC373" s="31"/>
      <c r="DD373" s="31"/>
      <c r="DE373" s="31"/>
      <c r="DF373" s="31"/>
      <c r="DG373" s="31"/>
      <c r="DH373" s="31"/>
      <c r="DI373" s="31"/>
      <c r="DJ373" s="31"/>
      <c r="DK373" s="31"/>
      <c r="DL373" s="31"/>
      <c r="DM373" s="31"/>
      <c r="DN373" s="31"/>
      <c r="DO373" s="31"/>
      <c r="DP373" s="31"/>
      <c r="DQ373" s="31"/>
      <c r="DR373" s="31"/>
      <c r="DS373" s="31"/>
      <c r="DT373" s="31"/>
      <c r="DU373" s="31"/>
      <c r="DV373" s="31"/>
      <c r="DW373" s="31"/>
      <c r="DX373" s="31"/>
      <c r="DY373" s="31"/>
      <c r="DZ373" s="31"/>
      <c r="EA373" s="31"/>
      <c r="EB373" s="31"/>
      <c r="EC373" s="31"/>
      <c r="ED373" s="31"/>
      <c r="EE373" s="31"/>
      <c r="EF373" s="31"/>
      <c r="EG373" s="31"/>
      <c r="EH373" s="31"/>
      <c r="EI373" s="31"/>
      <c r="EJ373" s="31"/>
      <c r="EK373" s="31"/>
      <c r="EL373" s="31"/>
      <c r="EM373" s="31"/>
      <c r="EN373" s="31"/>
      <c r="EO373" s="31"/>
      <c r="EP373" s="31"/>
      <c r="EQ373" s="31"/>
      <c r="ER373" s="31"/>
      <c r="ES373" s="31"/>
      <c r="ET373" s="31"/>
      <c r="EU373" s="31"/>
      <c r="EV373" s="31"/>
      <c r="EW373" s="31"/>
      <c r="EX373" s="31"/>
      <c r="EY373" s="31"/>
      <c r="EZ373" s="31"/>
      <c r="FA373" s="31"/>
      <c r="FB373" s="31"/>
      <c r="FC373" s="31"/>
      <c r="FD373" s="31"/>
      <c r="FE373" s="31"/>
      <c r="FF373" s="31"/>
      <c r="FG373" s="31"/>
      <c r="FH373" s="31"/>
      <c r="FI373" s="31"/>
      <c r="FJ373" s="31"/>
      <c r="FK373" s="31"/>
      <c r="FL373" s="31"/>
      <c r="FM373" s="31"/>
      <c r="FN373" s="31"/>
      <c r="FO373" s="31"/>
      <c r="FP373" s="31"/>
      <c r="FQ373" s="31"/>
      <c r="FR373" s="31"/>
      <c r="FS373" s="31"/>
      <c r="FT373" s="31"/>
      <c r="FU373" s="31"/>
      <c r="FV373" s="31"/>
      <c r="FW373" s="31"/>
      <c r="FX373" s="31"/>
      <c r="FY373" s="31"/>
      <c r="FZ373" s="31"/>
      <c r="GA373" s="31"/>
      <c r="GB373" s="31"/>
      <c r="GC373" s="31"/>
      <c r="GD373" s="31"/>
      <c r="GE373" s="31"/>
      <c r="GF373" s="31"/>
      <c r="GG373" s="31"/>
      <c r="GH373" s="31"/>
      <c r="GI373" s="31"/>
      <c r="GJ373" s="31"/>
      <c r="GK373" s="31"/>
      <c r="GL373" s="31"/>
      <c r="GM373" s="31"/>
      <c r="GN373" s="31"/>
      <c r="GO373" s="31"/>
      <c r="GP373" s="31"/>
      <c r="GQ373" s="31"/>
      <c r="GR373" s="31"/>
      <c r="GS373" s="31"/>
      <c r="GT373" s="31"/>
      <c r="GU373" s="31"/>
      <c r="GV373" s="31"/>
      <c r="GW373" s="31"/>
      <c r="GX373" s="31"/>
      <c r="GY373" s="31"/>
      <c r="GZ373" s="31"/>
      <c r="HA373" s="31"/>
      <c r="HB373" s="31"/>
      <c r="HC373" s="31"/>
      <c r="HD373" s="31"/>
      <c r="HE373" s="31"/>
      <c r="HF373" s="31"/>
    </row>
    <row r="374" spans="3:214" x14ac:dyDescent="0.25">
      <c r="C374" s="31"/>
      <c r="D374" s="31"/>
      <c r="H374" s="31"/>
      <c r="J374" s="86"/>
      <c r="K374" s="86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  <c r="BZ374" s="31"/>
      <c r="CA374" s="31"/>
      <c r="CB374" s="31"/>
      <c r="CC374" s="31"/>
      <c r="CD374" s="31"/>
      <c r="CE374" s="31"/>
      <c r="CF374" s="31"/>
      <c r="CG374" s="31"/>
      <c r="CH374" s="31"/>
      <c r="CI374" s="31"/>
      <c r="CJ374" s="31"/>
      <c r="CK374" s="31"/>
      <c r="CL374" s="31"/>
      <c r="CM374" s="31"/>
      <c r="CN374" s="31"/>
      <c r="CO374" s="31"/>
      <c r="CP374" s="31"/>
      <c r="CQ374" s="31"/>
      <c r="CR374" s="31"/>
      <c r="CS374" s="31"/>
      <c r="CT374" s="31"/>
      <c r="CU374" s="31"/>
      <c r="CV374" s="31"/>
      <c r="CW374" s="31"/>
      <c r="CX374" s="31"/>
      <c r="CY374" s="31"/>
      <c r="CZ374" s="31"/>
      <c r="DA374" s="31"/>
      <c r="DB374" s="31"/>
      <c r="DC374" s="31"/>
      <c r="DD374" s="31"/>
      <c r="DE374" s="31"/>
      <c r="DF374" s="31"/>
      <c r="DG374" s="31"/>
      <c r="DH374" s="31"/>
      <c r="DI374" s="31"/>
      <c r="DJ374" s="31"/>
      <c r="DK374" s="31"/>
      <c r="DL374" s="31"/>
      <c r="DM374" s="31"/>
      <c r="DN374" s="31"/>
      <c r="DO374" s="31"/>
      <c r="DP374" s="31"/>
      <c r="DQ374" s="31"/>
      <c r="DR374" s="31"/>
      <c r="DS374" s="31"/>
      <c r="DT374" s="31"/>
      <c r="DU374" s="31"/>
      <c r="DV374" s="31"/>
      <c r="DW374" s="31"/>
      <c r="DX374" s="31"/>
      <c r="DY374" s="31"/>
      <c r="DZ374" s="31"/>
      <c r="EA374" s="31"/>
      <c r="EB374" s="31"/>
      <c r="EC374" s="31"/>
      <c r="ED374" s="31"/>
      <c r="EE374" s="31"/>
      <c r="EF374" s="31"/>
      <c r="EG374" s="31"/>
      <c r="EH374" s="31"/>
      <c r="EI374" s="31"/>
      <c r="EJ374" s="31"/>
      <c r="EK374" s="31"/>
      <c r="EL374" s="31"/>
      <c r="EM374" s="31"/>
      <c r="EN374" s="31"/>
      <c r="EO374" s="31"/>
      <c r="EP374" s="31"/>
      <c r="EQ374" s="31"/>
      <c r="ER374" s="31"/>
      <c r="ES374" s="31"/>
      <c r="ET374" s="31"/>
      <c r="EU374" s="31"/>
      <c r="EV374" s="31"/>
      <c r="EW374" s="31"/>
      <c r="EX374" s="31"/>
      <c r="EY374" s="31"/>
      <c r="EZ374" s="31"/>
      <c r="FA374" s="31"/>
      <c r="FB374" s="31"/>
      <c r="FC374" s="31"/>
      <c r="FD374" s="31"/>
      <c r="FE374" s="31"/>
      <c r="FF374" s="31"/>
      <c r="FG374" s="31"/>
      <c r="FH374" s="31"/>
      <c r="FI374" s="31"/>
      <c r="FJ374" s="31"/>
      <c r="FK374" s="31"/>
      <c r="FL374" s="31"/>
      <c r="FM374" s="31"/>
      <c r="FN374" s="31"/>
      <c r="FO374" s="31"/>
      <c r="FP374" s="31"/>
      <c r="FQ374" s="31"/>
      <c r="FR374" s="31"/>
      <c r="FS374" s="31"/>
      <c r="FT374" s="31"/>
      <c r="FU374" s="31"/>
      <c r="FV374" s="31"/>
      <c r="FW374" s="31"/>
      <c r="FX374" s="31"/>
      <c r="FY374" s="31"/>
      <c r="FZ374" s="31"/>
      <c r="GA374" s="31"/>
      <c r="GB374" s="31"/>
      <c r="GC374" s="31"/>
      <c r="GD374" s="31"/>
      <c r="GE374" s="31"/>
      <c r="GF374" s="31"/>
      <c r="GG374" s="31"/>
      <c r="GH374" s="31"/>
      <c r="GI374" s="31"/>
      <c r="GJ374" s="31"/>
      <c r="GK374" s="31"/>
      <c r="GL374" s="31"/>
      <c r="GM374" s="31"/>
      <c r="GN374" s="31"/>
      <c r="GO374" s="31"/>
      <c r="GP374" s="31"/>
      <c r="GQ374" s="31"/>
      <c r="GR374" s="31"/>
      <c r="GS374" s="31"/>
      <c r="GT374" s="31"/>
      <c r="GU374" s="31"/>
      <c r="GV374" s="31"/>
      <c r="GW374" s="31"/>
      <c r="GX374" s="31"/>
      <c r="GY374" s="31"/>
      <c r="GZ374" s="31"/>
      <c r="HA374" s="31"/>
      <c r="HB374" s="31"/>
      <c r="HC374" s="31"/>
      <c r="HD374" s="31"/>
      <c r="HE374" s="31"/>
      <c r="HF374" s="31"/>
    </row>
    <row r="375" spans="3:214" x14ac:dyDescent="0.25">
      <c r="C375" s="31"/>
      <c r="D375" s="31"/>
      <c r="H375" s="31"/>
      <c r="J375" s="86"/>
      <c r="K375" s="86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  <c r="BZ375" s="31"/>
      <c r="CA375" s="31"/>
      <c r="CB375" s="31"/>
      <c r="CC375" s="31"/>
      <c r="CD375" s="31"/>
      <c r="CE375" s="31"/>
      <c r="CF375" s="31"/>
      <c r="CG375" s="31"/>
      <c r="CH375" s="31"/>
      <c r="CI375" s="31"/>
      <c r="CJ375" s="31"/>
      <c r="CK375" s="31"/>
      <c r="CL375" s="31"/>
      <c r="CM375" s="31"/>
      <c r="CN375" s="31"/>
      <c r="CO375" s="31"/>
      <c r="CP375" s="31"/>
      <c r="CQ375" s="31"/>
      <c r="CR375" s="31"/>
      <c r="CS375" s="31"/>
      <c r="CT375" s="31"/>
      <c r="CU375" s="31"/>
      <c r="CV375" s="31"/>
      <c r="CW375" s="31"/>
      <c r="CX375" s="31"/>
      <c r="CY375" s="31"/>
      <c r="CZ375" s="31"/>
      <c r="DA375" s="31"/>
      <c r="DB375" s="31"/>
      <c r="DC375" s="31"/>
      <c r="DD375" s="31"/>
      <c r="DE375" s="31"/>
      <c r="DF375" s="31"/>
      <c r="DG375" s="31"/>
      <c r="DH375" s="31"/>
      <c r="DI375" s="31"/>
      <c r="DJ375" s="31"/>
      <c r="DK375" s="31"/>
      <c r="DL375" s="31"/>
      <c r="DM375" s="31"/>
      <c r="DN375" s="31"/>
      <c r="DO375" s="31"/>
      <c r="DP375" s="31"/>
      <c r="DQ375" s="31"/>
      <c r="DR375" s="31"/>
      <c r="DS375" s="31"/>
      <c r="DT375" s="31"/>
      <c r="DU375" s="31"/>
      <c r="DV375" s="31"/>
      <c r="DW375" s="31"/>
      <c r="DX375" s="31"/>
      <c r="DY375" s="31"/>
      <c r="DZ375" s="31"/>
      <c r="EA375" s="31"/>
      <c r="EB375" s="31"/>
      <c r="EC375" s="31"/>
      <c r="ED375" s="31"/>
      <c r="EE375" s="31"/>
      <c r="EF375" s="31"/>
      <c r="EG375" s="31"/>
      <c r="EH375" s="31"/>
      <c r="EI375" s="31"/>
      <c r="EJ375" s="31"/>
      <c r="EK375" s="31"/>
      <c r="EL375" s="31"/>
      <c r="EM375" s="31"/>
      <c r="EN375" s="31"/>
      <c r="EO375" s="31"/>
      <c r="EP375" s="31"/>
      <c r="EQ375" s="31"/>
      <c r="ER375" s="31"/>
      <c r="ES375" s="31"/>
      <c r="ET375" s="31"/>
      <c r="EU375" s="31"/>
      <c r="EV375" s="31"/>
      <c r="EW375" s="31"/>
      <c r="EX375" s="31"/>
      <c r="EY375" s="31"/>
      <c r="EZ375" s="31"/>
      <c r="FA375" s="31"/>
      <c r="FB375" s="31"/>
      <c r="FC375" s="31"/>
      <c r="FD375" s="31"/>
      <c r="FE375" s="31"/>
      <c r="FF375" s="31"/>
      <c r="FG375" s="31"/>
      <c r="FH375" s="31"/>
      <c r="FI375" s="31"/>
      <c r="FJ375" s="31"/>
      <c r="FK375" s="31"/>
      <c r="FL375" s="31"/>
      <c r="FM375" s="31"/>
      <c r="FN375" s="31"/>
      <c r="FO375" s="31"/>
      <c r="FP375" s="31"/>
      <c r="FQ375" s="31"/>
      <c r="FR375" s="31"/>
      <c r="FS375" s="31"/>
      <c r="FT375" s="31"/>
      <c r="FU375" s="31"/>
      <c r="FV375" s="31"/>
      <c r="FW375" s="31"/>
      <c r="FX375" s="31"/>
      <c r="FY375" s="31"/>
      <c r="FZ375" s="31"/>
      <c r="GA375" s="31"/>
      <c r="GB375" s="31"/>
      <c r="GC375" s="31"/>
      <c r="GD375" s="31"/>
      <c r="GE375" s="31"/>
      <c r="GF375" s="31"/>
      <c r="GG375" s="31"/>
      <c r="GH375" s="31"/>
      <c r="GI375" s="31"/>
      <c r="GJ375" s="31"/>
      <c r="GK375" s="31"/>
      <c r="GL375" s="31"/>
      <c r="GM375" s="31"/>
      <c r="GN375" s="31"/>
      <c r="GO375" s="31"/>
      <c r="GP375" s="31"/>
      <c r="GQ375" s="31"/>
      <c r="GR375" s="31"/>
      <c r="GS375" s="31"/>
      <c r="GT375" s="31"/>
      <c r="GU375" s="31"/>
      <c r="GV375" s="31"/>
      <c r="GW375" s="31"/>
      <c r="GX375" s="31"/>
      <c r="GY375" s="31"/>
      <c r="GZ375" s="31"/>
      <c r="HA375" s="31"/>
      <c r="HB375" s="31"/>
      <c r="HC375" s="31"/>
      <c r="HD375" s="31"/>
      <c r="HE375" s="31"/>
      <c r="HF375" s="31"/>
    </row>
    <row r="376" spans="3:214" x14ac:dyDescent="0.25">
      <c r="C376" s="31"/>
      <c r="D376" s="31"/>
      <c r="H376" s="31"/>
      <c r="J376" s="86"/>
      <c r="K376" s="86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  <c r="BZ376" s="31"/>
      <c r="CA376" s="31"/>
      <c r="CB376" s="31"/>
      <c r="CC376" s="31"/>
      <c r="CD376" s="31"/>
      <c r="CE376" s="31"/>
      <c r="CF376" s="31"/>
      <c r="CG376" s="31"/>
      <c r="CH376" s="31"/>
      <c r="CI376" s="31"/>
      <c r="CJ376" s="31"/>
      <c r="CK376" s="31"/>
      <c r="CL376" s="31"/>
      <c r="CM376" s="31"/>
      <c r="CN376" s="31"/>
      <c r="CO376" s="31"/>
      <c r="CP376" s="31"/>
      <c r="CQ376" s="31"/>
      <c r="CR376" s="31"/>
      <c r="CS376" s="31"/>
      <c r="CT376" s="31"/>
      <c r="CU376" s="31"/>
      <c r="CV376" s="31"/>
      <c r="CW376" s="31"/>
      <c r="CX376" s="31"/>
      <c r="CY376" s="31"/>
      <c r="CZ376" s="31"/>
      <c r="DA376" s="31"/>
      <c r="DB376" s="31"/>
      <c r="DC376" s="31"/>
      <c r="DD376" s="31"/>
      <c r="DE376" s="31"/>
      <c r="DF376" s="31"/>
      <c r="DG376" s="31"/>
      <c r="DH376" s="31"/>
      <c r="DI376" s="31"/>
      <c r="DJ376" s="31"/>
      <c r="DK376" s="31"/>
      <c r="DL376" s="31"/>
      <c r="DM376" s="31"/>
      <c r="DN376" s="31"/>
      <c r="DO376" s="31"/>
      <c r="DP376" s="31"/>
      <c r="DQ376" s="31"/>
      <c r="DR376" s="31"/>
      <c r="DS376" s="31"/>
      <c r="DT376" s="31"/>
      <c r="DU376" s="31"/>
      <c r="DV376" s="31"/>
      <c r="DW376" s="31"/>
      <c r="DX376" s="31"/>
      <c r="DY376" s="31"/>
      <c r="DZ376" s="31"/>
      <c r="EA376" s="31"/>
      <c r="EB376" s="31"/>
      <c r="EC376" s="31"/>
      <c r="ED376" s="31"/>
      <c r="EE376" s="31"/>
      <c r="EF376" s="31"/>
      <c r="EG376" s="31"/>
      <c r="EH376" s="31"/>
      <c r="EI376" s="31"/>
      <c r="EJ376" s="31"/>
      <c r="EK376" s="31"/>
      <c r="EL376" s="31"/>
      <c r="EM376" s="31"/>
      <c r="EN376" s="31"/>
      <c r="EO376" s="31"/>
      <c r="EP376" s="31"/>
      <c r="EQ376" s="31"/>
      <c r="ER376" s="31"/>
      <c r="ES376" s="31"/>
      <c r="ET376" s="31"/>
      <c r="EU376" s="31"/>
      <c r="EV376" s="31"/>
      <c r="EW376" s="31"/>
      <c r="EX376" s="31"/>
      <c r="EY376" s="31"/>
      <c r="EZ376" s="31"/>
      <c r="FA376" s="31"/>
      <c r="FB376" s="31"/>
      <c r="FC376" s="31"/>
      <c r="FD376" s="31"/>
      <c r="FE376" s="31"/>
      <c r="FF376" s="31"/>
      <c r="FG376" s="31"/>
      <c r="FH376" s="31"/>
      <c r="FI376" s="31"/>
      <c r="FJ376" s="31"/>
      <c r="FK376" s="31"/>
      <c r="FL376" s="31"/>
      <c r="FM376" s="31"/>
      <c r="FN376" s="31"/>
      <c r="FO376" s="31"/>
      <c r="FP376" s="31"/>
      <c r="FQ376" s="31"/>
      <c r="FR376" s="31"/>
      <c r="FS376" s="31"/>
      <c r="FT376" s="31"/>
      <c r="FU376" s="31"/>
      <c r="FV376" s="31"/>
      <c r="FW376" s="31"/>
      <c r="FX376" s="31"/>
      <c r="FY376" s="31"/>
      <c r="FZ376" s="31"/>
      <c r="GA376" s="31"/>
      <c r="GB376" s="31"/>
      <c r="GC376" s="31"/>
      <c r="GD376" s="31"/>
      <c r="GE376" s="31"/>
      <c r="GF376" s="31"/>
      <c r="GG376" s="31"/>
      <c r="GH376" s="31"/>
      <c r="GI376" s="31"/>
      <c r="GJ376" s="31"/>
      <c r="GK376" s="31"/>
      <c r="GL376" s="31"/>
      <c r="GM376" s="31"/>
      <c r="GN376" s="31"/>
      <c r="GO376" s="31"/>
      <c r="GP376" s="31"/>
      <c r="GQ376" s="31"/>
      <c r="GR376" s="31"/>
      <c r="GS376" s="31"/>
      <c r="GT376" s="31"/>
      <c r="GU376" s="31"/>
      <c r="GV376" s="31"/>
      <c r="GW376" s="31"/>
      <c r="GX376" s="31"/>
      <c r="GY376" s="31"/>
      <c r="GZ376" s="31"/>
      <c r="HA376" s="31"/>
      <c r="HB376" s="31"/>
      <c r="HC376" s="31"/>
      <c r="HD376" s="31"/>
      <c r="HE376" s="31"/>
      <c r="HF376" s="31"/>
    </row>
    <row r="377" spans="3:214" x14ac:dyDescent="0.25">
      <c r="C377" s="31"/>
      <c r="D377" s="31"/>
      <c r="H377" s="31"/>
      <c r="J377" s="86"/>
      <c r="K377" s="86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  <c r="BZ377" s="31"/>
      <c r="CA377" s="31"/>
      <c r="CB377" s="31"/>
      <c r="CC377" s="31"/>
      <c r="CD377" s="31"/>
      <c r="CE377" s="31"/>
      <c r="CF377" s="31"/>
      <c r="CG377" s="31"/>
      <c r="CH377" s="31"/>
      <c r="CI377" s="31"/>
      <c r="CJ377" s="31"/>
      <c r="CK377" s="31"/>
      <c r="CL377" s="31"/>
      <c r="CM377" s="31"/>
      <c r="CN377" s="31"/>
      <c r="CO377" s="31"/>
      <c r="CP377" s="31"/>
      <c r="CQ377" s="31"/>
      <c r="CR377" s="31"/>
      <c r="CS377" s="31"/>
      <c r="CT377" s="31"/>
      <c r="CU377" s="31"/>
      <c r="CV377" s="31"/>
      <c r="CW377" s="31"/>
      <c r="CX377" s="31"/>
      <c r="CY377" s="31"/>
      <c r="CZ377" s="31"/>
      <c r="DA377" s="31"/>
      <c r="DB377" s="31"/>
      <c r="DC377" s="31"/>
      <c r="DD377" s="31"/>
      <c r="DE377" s="31"/>
      <c r="DF377" s="31"/>
      <c r="DG377" s="31"/>
      <c r="DH377" s="31"/>
      <c r="DI377" s="31"/>
      <c r="DJ377" s="31"/>
      <c r="DK377" s="31"/>
      <c r="DL377" s="31"/>
      <c r="DM377" s="31"/>
      <c r="DN377" s="31"/>
      <c r="DO377" s="31"/>
      <c r="DP377" s="31"/>
      <c r="DQ377" s="31"/>
      <c r="DR377" s="31"/>
      <c r="DS377" s="31"/>
      <c r="DT377" s="31"/>
      <c r="DU377" s="31"/>
      <c r="DV377" s="31"/>
      <c r="DW377" s="31"/>
      <c r="DX377" s="31"/>
      <c r="DY377" s="31"/>
      <c r="DZ377" s="31"/>
      <c r="EA377" s="31"/>
      <c r="EB377" s="31"/>
      <c r="EC377" s="31"/>
      <c r="ED377" s="31"/>
      <c r="EE377" s="31"/>
      <c r="EF377" s="31"/>
      <c r="EG377" s="31"/>
      <c r="EH377" s="31"/>
      <c r="EI377" s="31"/>
      <c r="EJ377" s="31"/>
      <c r="EK377" s="31"/>
      <c r="EL377" s="31"/>
      <c r="EM377" s="31"/>
      <c r="EN377" s="31"/>
      <c r="EO377" s="31"/>
      <c r="EP377" s="31"/>
      <c r="EQ377" s="31"/>
      <c r="ER377" s="31"/>
      <c r="ES377" s="31"/>
      <c r="ET377" s="31"/>
      <c r="EU377" s="31"/>
      <c r="EV377" s="31"/>
      <c r="EW377" s="31"/>
      <c r="EX377" s="31"/>
      <c r="EY377" s="31"/>
      <c r="EZ377" s="31"/>
      <c r="FA377" s="31"/>
      <c r="FB377" s="31"/>
      <c r="FC377" s="31"/>
      <c r="FD377" s="31"/>
      <c r="FE377" s="31"/>
      <c r="FF377" s="31"/>
      <c r="FG377" s="31"/>
      <c r="FH377" s="31"/>
      <c r="FI377" s="31"/>
      <c r="FJ377" s="31"/>
      <c r="FK377" s="31"/>
      <c r="FL377" s="31"/>
      <c r="FM377" s="31"/>
      <c r="FN377" s="31"/>
      <c r="FO377" s="31"/>
      <c r="FP377" s="31"/>
      <c r="FQ377" s="31"/>
      <c r="FR377" s="31"/>
      <c r="FS377" s="31"/>
      <c r="FT377" s="31"/>
      <c r="FU377" s="31"/>
      <c r="FV377" s="31"/>
      <c r="FW377" s="31"/>
      <c r="FX377" s="31"/>
      <c r="FY377" s="31"/>
      <c r="FZ377" s="31"/>
      <c r="GA377" s="31"/>
      <c r="GB377" s="31"/>
      <c r="GC377" s="31"/>
      <c r="GD377" s="31"/>
      <c r="GE377" s="31"/>
      <c r="GF377" s="31"/>
      <c r="GG377" s="31"/>
      <c r="GH377" s="31"/>
      <c r="GI377" s="31"/>
      <c r="GJ377" s="31"/>
      <c r="GK377" s="31"/>
      <c r="GL377" s="31"/>
      <c r="GM377" s="31"/>
      <c r="GN377" s="31"/>
      <c r="GO377" s="31"/>
      <c r="GP377" s="31"/>
      <c r="GQ377" s="31"/>
      <c r="GR377" s="31"/>
      <c r="GS377" s="31"/>
      <c r="GT377" s="31"/>
      <c r="GU377" s="31"/>
      <c r="GV377" s="31"/>
      <c r="GW377" s="31"/>
      <c r="GX377" s="31"/>
      <c r="GY377" s="31"/>
      <c r="GZ377" s="31"/>
      <c r="HA377" s="31"/>
      <c r="HB377" s="31"/>
      <c r="HC377" s="31"/>
      <c r="HD377" s="31"/>
      <c r="HE377" s="31"/>
      <c r="HF377" s="31"/>
    </row>
    <row r="378" spans="3:214" x14ac:dyDescent="0.25">
      <c r="C378" s="31"/>
      <c r="D378" s="31"/>
      <c r="H378" s="31"/>
      <c r="J378" s="86"/>
      <c r="K378" s="86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  <c r="BZ378" s="31"/>
      <c r="CA378" s="31"/>
      <c r="CB378" s="31"/>
      <c r="CC378" s="31"/>
      <c r="CD378" s="31"/>
      <c r="CE378" s="31"/>
      <c r="CF378" s="31"/>
      <c r="CG378" s="31"/>
      <c r="CH378" s="31"/>
      <c r="CI378" s="31"/>
      <c r="CJ378" s="31"/>
      <c r="CK378" s="31"/>
      <c r="CL378" s="31"/>
      <c r="CM378" s="31"/>
      <c r="CN378" s="31"/>
      <c r="CO378" s="31"/>
      <c r="CP378" s="31"/>
      <c r="CQ378" s="31"/>
      <c r="CR378" s="31"/>
      <c r="CS378" s="31"/>
      <c r="CT378" s="31"/>
      <c r="CU378" s="31"/>
      <c r="CV378" s="31"/>
      <c r="CW378" s="31"/>
      <c r="CX378" s="31"/>
      <c r="CY378" s="31"/>
      <c r="CZ378" s="31"/>
      <c r="DA378" s="31"/>
      <c r="DB378" s="31"/>
      <c r="DC378" s="31"/>
      <c r="DD378" s="31"/>
      <c r="DE378" s="31"/>
      <c r="DF378" s="31"/>
      <c r="DG378" s="31"/>
      <c r="DH378" s="31"/>
      <c r="DI378" s="31"/>
      <c r="DJ378" s="31"/>
      <c r="DK378" s="31"/>
      <c r="DL378" s="31"/>
      <c r="DM378" s="31"/>
      <c r="DN378" s="31"/>
      <c r="DO378" s="31"/>
      <c r="DP378" s="31"/>
      <c r="DQ378" s="31"/>
      <c r="DR378" s="31"/>
      <c r="DS378" s="31"/>
      <c r="DT378" s="31"/>
      <c r="DU378" s="31"/>
      <c r="DV378" s="31"/>
      <c r="DW378" s="31"/>
      <c r="DX378" s="31"/>
      <c r="DY378" s="31"/>
      <c r="DZ378" s="31"/>
      <c r="EA378" s="31"/>
      <c r="EB378" s="31"/>
      <c r="EC378" s="31"/>
      <c r="ED378" s="31"/>
      <c r="EE378" s="31"/>
      <c r="EF378" s="31"/>
      <c r="EG378" s="31"/>
      <c r="EH378" s="31"/>
      <c r="EI378" s="31"/>
      <c r="EJ378" s="31"/>
      <c r="EK378" s="31"/>
      <c r="EL378" s="31"/>
      <c r="EM378" s="31"/>
      <c r="EN378" s="31"/>
      <c r="EO378" s="31"/>
      <c r="EP378" s="31"/>
      <c r="EQ378" s="31"/>
      <c r="ER378" s="31"/>
      <c r="ES378" s="31"/>
      <c r="ET378" s="31"/>
      <c r="EU378" s="31"/>
      <c r="EV378" s="31"/>
      <c r="EW378" s="31"/>
      <c r="EX378" s="31"/>
      <c r="EY378" s="31"/>
      <c r="EZ378" s="31"/>
      <c r="FA378" s="31"/>
      <c r="FB378" s="31"/>
      <c r="FC378" s="31"/>
      <c r="FD378" s="31"/>
      <c r="FE378" s="31"/>
      <c r="FF378" s="31"/>
      <c r="FG378" s="31"/>
      <c r="FH378" s="31"/>
      <c r="FI378" s="31"/>
      <c r="FJ378" s="31"/>
      <c r="FK378" s="31"/>
      <c r="FL378" s="31"/>
      <c r="FM378" s="31"/>
      <c r="FN378" s="31"/>
      <c r="FO378" s="31"/>
      <c r="FP378" s="31"/>
      <c r="FQ378" s="31"/>
      <c r="FR378" s="31"/>
      <c r="FS378" s="31"/>
      <c r="FT378" s="31"/>
      <c r="FU378" s="31"/>
      <c r="FV378" s="31"/>
      <c r="FW378" s="31"/>
      <c r="FX378" s="31"/>
      <c r="FY378" s="31"/>
      <c r="FZ378" s="31"/>
      <c r="GA378" s="31"/>
      <c r="GB378" s="31"/>
      <c r="GC378" s="31"/>
      <c r="GD378" s="31"/>
      <c r="GE378" s="31"/>
      <c r="GF378" s="31"/>
      <c r="GG378" s="31"/>
      <c r="GH378" s="31"/>
      <c r="GI378" s="31"/>
      <c r="GJ378" s="31"/>
      <c r="GK378" s="31"/>
      <c r="GL378" s="31"/>
      <c r="GM378" s="31"/>
      <c r="GN378" s="31"/>
      <c r="GO378" s="31"/>
      <c r="GP378" s="31"/>
      <c r="GQ378" s="31"/>
      <c r="GR378" s="31"/>
      <c r="GS378" s="31"/>
      <c r="GT378" s="31"/>
      <c r="GU378" s="31"/>
      <c r="GV378" s="31"/>
      <c r="GW378" s="31"/>
      <c r="GX378" s="31"/>
      <c r="GY378" s="31"/>
      <c r="GZ378" s="31"/>
      <c r="HA378" s="31"/>
      <c r="HB378" s="31"/>
      <c r="HC378" s="31"/>
      <c r="HD378" s="31"/>
      <c r="HE378" s="31"/>
      <c r="HF378" s="31"/>
    </row>
    <row r="379" spans="3:214" x14ac:dyDescent="0.25">
      <c r="C379" s="31"/>
      <c r="D379" s="31"/>
      <c r="H379" s="31"/>
      <c r="J379" s="86"/>
      <c r="K379" s="86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  <c r="CA379" s="31"/>
      <c r="CB379" s="31"/>
      <c r="CC379" s="31"/>
      <c r="CD379" s="31"/>
      <c r="CE379" s="31"/>
      <c r="CF379" s="31"/>
      <c r="CG379" s="31"/>
      <c r="CH379" s="31"/>
      <c r="CI379" s="31"/>
      <c r="CJ379" s="31"/>
      <c r="CK379" s="31"/>
      <c r="CL379" s="31"/>
      <c r="CM379" s="31"/>
      <c r="CN379" s="31"/>
      <c r="CO379" s="31"/>
      <c r="CP379" s="31"/>
      <c r="CQ379" s="31"/>
      <c r="CR379" s="31"/>
      <c r="CS379" s="31"/>
      <c r="CT379" s="31"/>
      <c r="CU379" s="31"/>
      <c r="CV379" s="31"/>
      <c r="CW379" s="31"/>
      <c r="CX379" s="31"/>
      <c r="CY379" s="31"/>
      <c r="CZ379" s="31"/>
      <c r="DA379" s="31"/>
      <c r="DB379" s="31"/>
      <c r="DC379" s="31"/>
      <c r="DD379" s="31"/>
      <c r="DE379" s="31"/>
      <c r="DF379" s="31"/>
      <c r="DG379" s="31"/>
      <c r="DH379" s="31"/>
      <c r="DI379" s="31"/>
      <c r="DJ379" s="31"/>
      <c r="DK379" s="31"/>
      <c r="DL379" s="31"/>
      <c r="DM379" s="31"/>
      <c r="DN379" s="31"/>
      <c r="DO379" s="31"/>
      <c r="DP379" s="31"/>
      <c r="DQ379" s="31"/>
      <c r="DR379" s="31"/>
      <c r="DS379" s="31"/>
      <c r="DT379" s="31"/>
      <c r="DU379" s="31"/>
      <c r="DV379" s="31"/>
      <c r="DW379" s="31"/>
      <c r="DX379" s="31"/>
      <c r="DY379" s="31"/>
      <c r="DZ379" s="31"/>
      <c r="EA379" s="31"/>
      <c r="EB379" s="31"/>
      <c r="EC379" s="31"/>
      <c r="ED379" s="31"/>
      <c r="EE379" s="31"/>
      <c r="EF379" s="31"/>
      <c r="EG379" s="31"/>
      <c r="EH379" s="31"/>
      <c r="EI379" s="31"/>
      <c r="EJ379" s="31"/>
      <c r="EK379" s="31"/>
      <c r="EL379" s="31"/>
      <c r="EM379" s="31"/>
      <c r="EN379" s="31"/>
      <c r="EO379" s="31"/>
      <c r="EP379" s="31"/>
      <c r="EQ379" s="31"/>
      <c r="ER379" s="31"/>
      <c r="ES379" s="31"/>
      <c r="ET379" s="31"/>
      <c r="EU379" s="31"/>
      <c r="EV379" s="31"/>
      <c r="EW379" s="31"/>
      <c r="EX379" s="31"/>
      <c r="EY379" s="31"/>
      <c r="EZ379" s="31"/>
      <c r="FA379" s="31"/>
      <c r="FB379" s="31"/>
      <c r="FC379" s="31"/>
      <c r="FD379" s="31"/>
      <c r="FE379" s="31"/>
      <c r="FF379" s="31"/>
      <c r="FG379" s="31"/>
      <c r="FH379" s="31"/>
      <c r="FI379" s="31"/>
      <c r="FJ379" s="31"/>
      <c r="FK379" s="31"/>
      <c r="FL379" s="31"/>
      <c r="FM379" s="31"/>
      <c r="FN379" s="31"/>
      <c r="FO379" s="31"/>
      <c r="FP379" s="31"/>
      <c r="FQ379" s="31"/>
      <c r="FR379" s="31"/>
      <c r="FS379" s="31"/>
      <c r="FT379" s="31"/>
      <c r="FU379" s="31"/>
      <c r="FV379" s="31"/>
      <c r="FW379" s="31"/>
      <c r="FX379" s="31"/>
      <c r="FY379" s="31"/>
      <c r="FZ379" s="31"/>
      <c r="GA379" s="31"/>
      <c r="GB379" s="31"/>
      <c r="GC379" s="31"/>
      <c r="GD379" s="31"/>
      <c r="GE379" s="31"/>
      <c r="GF379" s="31"/>
      <c r="GG379" s="31"/>
      <c r="GH379" s="31"/>
      <c r="GI379" s="31"/>
      <c r="GJ379" s="31"/>
      <c r="GK379" s="31"/>
      <c r="GL379" s="31"/>
      <c r="GM379" s="31"/>
      <c r="GN379" s="31"/>
      <c r="GO379" s="31"/>
      <c r="GP379" s="31"/>
      <c r="GQ379" s="31"/>
      <c r="GR379" s="31"/>
      <c r="GS379" s="31"/>
      <c r="GT379" s="31"/>
      <c r="GU379" s="31"/>
      <c r="GV379" s="31"/>
      <c r="GW379" s="31"/>
      <c r="GX379" s="31"/>
      <c r="GY379" s="31"/>
      <c r="GZ379" s="31"/>
      <c r="HA379" s="31"/>
      <c r="HB379" s="31"/>
      <c r="HC379" s="31"/>
      <c r="HD379" s="31"/>
      <c r="HE379" s="31"/>
      <c r="HF379" s="31"/>
    </row>
    <row r="380" spans="3:214" x14ac:dyDescent="0.25">
      <c r="C380" s="31"/>
      <c r="D380" s="31"/>
      <c r="H380" s="31"/>
      <c r="J380" s="86"/>
      <c r="K380" s="86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  <c r="CA380" s="31"/>
      <c r="CB380" s="31"/>
      <c r="CC380" s="31"/>
      <c r="CD380" s="31"/>
      <c r="CE380" s="31"/>
      <c r="CF380" s="31"/>
      <c r="CG380" s="31"/>
      <c r="CH380" s="31"/>
      <c r="CI380" s="31"/>
      <c r="CJ380" s="31"/>
      <c r="CK380" s="31"/>
      <c r="CL380" s="31"/>
      <c r="CM380" s="31"/>
      <c r="CN380" s="31"/>
      <c r="CO380" s="31"/>
      <c r="CP380" s="31"/>
      <c r="CQ380" s="31"/>
      <c r="CR380" s="31"/>
      <c r="CS380" s="31"/>
      <c r="CT380" s="31"/>
      <c r="CU380" s="31"/>
      <c r="CV380" s="31"/>
      <c r="CW380" s="31"/>
      <c r="CX380" s="31"/>
      <c r="CY380" s="31"/>
      <c r="CZ380" s="31"/>
      <c r="DA380" s="31"/>
      <c r="DB380" s="31"/>
      <c r="DC380" s="31"/>
      <c r="DD380" s="31"/>
      <c r="DE380" s="31"/>
      <c r="DF380" s="31"/>
      <c r="DG380" s="31"/>
      <c r="DH380" s="31"/>
      <c r="DI380" s="31"/>
      <c r="DJ380" s="31"/>
      <c r="DK380" s="31"/>
      <c r="DL380" s="31"/>
      <c r="DM380" s="31"/>
      <c r="DN380" s="31"/>
      <c r="DO380" s="31"/>
      <c r="DP380" s="31"/>
      <c r="DQ380" s="31"/>
      <c r="DR380" s="31"/>
      <c r="DS380" s="31"/>
      <c r="DT380" s="31"/>
      <c r="DU380" s="31"/>
      <c r="DV380" s="31"/>
      <c r="DW380" s="31"/>
      <c r="DX380" s="31"/>
      <c r="DY380" s="31"/>
      <c r="DZ380" s="31"/>
      <c r="EA380" s="31"/>
      <c r="EB380" s="31"/>
      <c r="EC380" s="31"/>
      <c r="ED380" s="31"/>
      <c r="EE380" s="31"/>
      <c r="EF380" s="31"/>
      <c r="EG380" s="31"/>
      <c r="EH380" s="31"/>
      <c r="EI380" s="31"/>
      <c r="EJ380" s="31"/>
      <c r="EK380" s="31"/>
      <c r="EL380" s="31"/>
      <c r="EM380" s="31"/>
      <c r="EN380" s="31"/>
      <c r="EO380" s="31"/>
      <c r="EP380" s="31"/>
      <c r="EQ380" s="31"/>
      <c r="ER380" s="31"/>
      <c r="ES380" s="31"/>
      <c r="ET380" s="31"/>
      <c r="EU380" s="31"/>
      <c r="EV380" s="31"/>
      <c r="EW380" s="31"/>
      <c r="EX380" s="31"/>
      <c r="EY380" s="31"/>
      <c r="EZ380" s="31"/>
      <c r="FA380" s="31"/>
      <c r="FB380" s="31"/>
      <c r="FC380" s="31"/>
      <c r="FD380" s="31"/>
      <c r="FE380" s="31"/>
      <c r="FF380" s="31"/>
      <c r="FG380" s="31"/>
      <c r="FH380" s="31"/>
      <c r="FI380" s="31"/>
      <c r="FJ380" s="31"/>
      <c r="FK380" s="31"/>
      <c r="FL380" s="31"/>
      <c r="FM380" s="31"/>
      <c r="FN380" s="31"/>
      <c r="FO380" s="31"/>
      <c r="FP380" s="31"/>
      <c r="FQ380" s="31"/>
      <c r="FR380" s="31"/>
      <c r="FS380" s="31"/>
      <c r="FT380" s="31"/>
      <c r="FU380" s="31"/>
      <c r="FV380" s="31"/>
      <c r="FW380" s="31"/>
      <c r="FX380" s="31"/>
      <c r="FY380" s="31"/>
      <c r="FZ380" s="31"/>
      <c r="GA380" s="31"/>
      <c r="GB380" s="31"/>
      <c r="GC380" s="31"/>
      <c r="GD380" s="31"/>
      <c r="GE380" s="31"/>
      <c r="GF380" s="31"/>
      <c r="GG380" s="31"/>
      <c r="GH380" s="31"/>
      <c r="GI380" s="31"/>
      <c r="GJ380" s="31"/>
      <c r="GK380" s="31"/>
      <c r="GL380" s="31"/>
      <c r="GM380" s="31"/>
      <c r="GN380" s="31"/>
      <c r="GO380" s="31"/>
      <c r="GP380" s="31"/>
      <c r="GQ380" s="31"/>
      <c r="GR380" s="31"/>
      <c r="GS380" s="31"/>
      <c r="GT380" s="31"/>
      <c r="GU380" s="31"/>
      <c r="GV380" s="31"/>
      <c r="GW380" s="31"/>
      <c r="GX380" s="31"/>
      <c r="GY380" s="31"/>
      <c r="GZ380" s="31"/>
      <c r="HA380" s="31"/>
      <c r="HB380" s="31"/>
      <c r="HC380" s="31"/>
      <c r="HD380" s="31"/>
      <c r="HE380" s="31"/>
      <c r="HF380" s="31"/>
    </row>
    <row r="381" spans="3:214" x14ac:dyDescent="0.25">
      <c r="C381" s="31"/>
      <c r="D381" s="31"/>
      <c r="H381" s="31"/>
      <c r="J381" s="86"/>
      <c r="K381" s="86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  <c r="BZ381" s="31"/>
      <c r="CA381" s="31"/>
      <c r="CB381" s="31"/>
      <c r="CC381" s="31"/>
      <c r="CD381" s="31"/>
      <c r="CE381" s="31"/>
      <c r="CF381" s="31"/>
      <c r="CG381" s="31"/>
      <c r="CH381" s="31"/>
      <c r="CI381" s="31"/>
      <c r="CJ381" s="31"/>
      <c r="CK381" s="31"/>
      <c r="CL381" s="31"/>
      <c r="CM381" s="31"/>
      <c r="CN381" s="31"/>
      <c r="CO381" s="31"/>
      <c r="CP381" s="31"/>
      <c r="CQ381" s="31"/>
      <c r="CR381" s="31"/>
      <c r="CS381" s="31"/>
      <c r="CT381" s="31"/>
      <c r="CU381" s="31"/>
      <c r="CV381" s="31"/>
      <c r="CW381" s="31"/>
      <c r="CX381" s="31"/>
      <c r="CY381" s="31"/>
      <c r="CZ381" s="31"/>
      <c r="DA381" s="31"/>
      <c r="DB381" s="31"/>
      <c r="DC381" s="31"/>
      <c r="DD381" s="31"/>
      <c r="DE381" s="31"/>
      <c r="DF381" s="31"/>
      <c r="DG381" s="31"/>
      <c r="DH381" s="31"/>
      <c r="DI381" s="31"/>
      <c r="DJ381" s="31"/>
      <c r="DK381" s="31"/>
      <c r="DL381" s="31"/>
      <c r="DM381" s="31"/>
      <c r="DN381" s="31"/>
      <c r="DO381" s="31"/>
      <c r="DP381" s="31"/>
      <c r="DQ381" s="31"/>
      <c r="DR381" s="31"/>
      <c r="DS381" s="31"/>
      <c r="DT381" s="31"/>
      <c r="DU381" s="31"/>
      <c r="DV381" s="31"/>
      <c r="DW381" s="31"/>
      <c r="DX381" s="31"/>
      <c r="DY381" s="31"/>
      <c r="DZ381" s="31"/>
      <c r="EA381" s="31"/>
      <c r="EB381" s="31"/>
      <c r="EC381" s="31"/>
      <c r="ED381" s="31"/>
      <c r="EE381" s="31"/>
      <c r="EF381" s="31"/>
      <c r="EG381" s="31"/>
      <c r="EH381" s="31"/>
      <c r="EI381" s="31"/>
      <c r="EJ381" s="31"/>
      <c r="EK381" s="31"/>
      <c r="EL381" s="31"/>
      <c r="EM381" s="31"/>
      <c r="EN381" s="31"/>
      <c r="EO381" s="31"/>
      <c r="EP381" s="31"/>
      <c r="EQ381" s="31"/>
      <c r="ER381" s="31"/>
      <c r="ES381" s="31"/>
      <c r="ET381" s="31"/>
      <c r="EU381" s="31"/>
      <c r="EV381" s="31"/>
      <c r="EW381" s="31"/>
      <c r="EX381" s="31"/>
      <c r="EY381" s="31"/>
      <c r="EZ381" s="31"/>
      <c r="FA381" s="31"/>
      <c r="FB381" s="31"/>
      <c r="FC381" s="31"/>
      <c r="FD381" s="31"/>
      <c r="FE381" s="31"/>
      <c r="FF381" s="31"/>
      <c r="FG381" s="31"/>
      <c r="FH381" s="31"/>
      <c r="FI381" s="31"/>
      <c r="FJ381" s="31"/>
      <c r="FK381" s="31"/>
      <c r="FL381" s="31"/>
      <c r="FM381" s="31"/>
      <c r="FN381" s="31"/>
      <c r="FO381" s="31"/>
      <c r="FP381" s="31"/>
      <c r="FQ381" s="31"/>
      <c r="FR381" s="31"/>
      <c r="FS381" s="31"/>
      <c r="FT381" s="31"/>
      <c r="FU381" s="31"/>
      <c r="FV381" s="31"/>
      <c r="FW381" s="31"/>
      <c r="FX381" s="31"/>
      <c r="FY381" s="31"/>
      <c r="FZ381" s="31"/>
      <c r="GA381" s="31"/>
      <c r="GB381" s="31"/>
      <c r="GC381" s="31"/>
      <c r="GD381" s="31"/>
      <c r="GE381" s="31"/>
      <c r="GF381" s="31"/>
      <c r="GG381" s="31"/>
      <c r="GH381" s="31"/>
      <c r="GI381" s="31"/>
      <c r="GJ381" s="31"/>
      <c r="GK381" s="31"/>
      <c r="GL381" s="31"/>
      <c r="GM381" s="31"/>
      <c r="GN381" s="31"/>
      <c r="GO381" s="31"/>
      <c r="GP381" s="31"/>
      <c r="GQ381" s="31"/>
      <c r="GR381" s="31"/>
      <c r="GS381" s="31"/>
      <c r="GT381" s="31"/>
      <c r="GU381" s="31"/>
      <c r="GV381" s="31"/>
      <c r="GW381" s="31"/>
      <c r="GX381" s="31"/>
      <c r="GY381" s="31"/>
      <c r="GZ381" s="31"/>
      <c r="HA381" s="31"/>
      <c r="HB381" s="31"/>
      <c r="HC381" s="31"/>
      <c r="HD381" s="31"/>
      <c r="HE381" s="31"/>
      <c r="HF381" s="31"/>
    </row>
    <row r="382" spans="3:214" x14ac:dyDescent="0.25">
      <c r="C382" s="31"/>
      <c r="D382" s="31"/>
      <c r="H382" s="31"/>
      <c r="J382" s="86"/>
      <c r="K382" s="86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  <c r="BZ382" s="31"/>
      <c r="CA382" s="31"/>
      <c r="CB382" s="31"/>
      <c r="CC382" s="31"/>
      <c r="CD382" s="31"/>
      <c r="CE382" s="31"/>
      <c r="CF382" s="31"/>
      <c r="CG382" s="31"/>
      <c r="CH382" s="31"/>
      <c r="CI382" s="31"/>
      <c r="CJ382" s="31"/>
      <c r="CK382" s="31"/>
      <c r="CL382" s="31"/>
      <c r="CM382" s="31"/>
      <c r="CN382" s="31"/>
      <c r="CO382" s="31"/>
      <c r="CP382" s="31"/>
      <c r="CQ382" s="31"/>
      <c r="CR382" s="31"/>
      <c r="CS382" s="31"/>
      <c r="CT382" s="31"/>
      <c r="CU382" s="31"/>
      <c r="CV382" s="31"/>
      <c r="CW382" s="31"/>
      <c r="CX382" s="31"/>
      <c r="CY382" s="31"/>
      <c r="CZ382" s="31"/>
      <c r="DA382" s="31"/>
      <c r="DB382" s="31"/>
      <c r="DC382" s="31"/>
      <c r="DD382" s="31"/>
      <c r="DE382" s="31"/>
      <c r="DF382" s="31"/>
      <c r="DG382" s="31"/>
      <c r="DH382" s="31"/>
      <c r="DI382" s="31"/>
      <c r="DJ382" s="31"/>
      <c r="DK382" s="31"/>
      <c r="DL382" s="31"/>
      <c r="DM382" s="31"/>
      <c r="DN382" s="31"/>
      <c r="DO382" s="31"/>
      <c r="DP382" s="31"/>
      <c r="DQ382" s="31"/>
      <c r="DR382" s="31"/>
      <c r="DS382" s="31"/>
      <c r="DT382" s="31"/>
      <c r="DU382" s="31"/>
      <c r="DV382" s="31"/>
      <c r="DW382" s="31"/>
      <c r="DX382" s="31"/>
      <c r="DY382" s="31"/>
      <c r="DZ382" s="31"/>
      <c r="EA382" s="31"/>
      <c r="EB382" s="31"/>
      <c r="EC382" s="31"/>
      <c r="ED382" s="31"/>
      <c r="EE382" s="31"/>
      <c r="EF382" s="31"/>
      <c r="EG382" s="31"/>
      <c r="EH382" s="31"/>
      <c r="EI382" s="31"/>
      <c r="EJ382" s="31"/>
      <c r="EK382" s="31"/>
      <c r="EL382" s="31"/>
      <c r="EM382" s="31"/>
      <c r="EN382" s="31"/>
      <c r="EO382" s="31"/>
      <c r="EP382" s="31"/>
      <c r="EQ382" s="31"/>
      <c r="ER382" s="31"/>
      <c r="ES382" s="31"/>
      <c r="ET382" s="31"/>
      <c r="EU382" s="31"/>
      <c r="EV382" s="31"/>
      <c r="EW382" s="31"/>
      <c r="EX382" s="31"/>
      <c r="EY382" s="31"/>
      <c r="EZ382" s="31"/>
      <c r="FA382" s="31"/>
      <c r="FB382" s="31"/>
      <c r="FC382" s="31"/>
      <c r="FD382" s="31"/>
      <c r="FE382" s="31"/>
      <c r="FF382" s="31"/>
      <c r="FG382" s="31"/>
      <c r="FH382" s="31"/>
      <c r="FI382" s="31"/>
      <c r="FJ382" s="31"/>
      <c r="FK382" s="31"/>
      <c r="FL382" s="31"/>
      <c r="FM382" s="31"/>
      <c r="FN382" s="31"/>
      <c r="FO382" s="31"/>
      <c r="FP382" s="31"/>
      <c r="FQ382" s="31"/>
      <c r="FR382" s="31"/>
      <c r="FS382" s="31"/>
      <c r="FT382" s="31"/>
      <c r="FU382" s="31"/>
      <c r="FV382" s="31"/>
      <c r="FW382" s="31"/>
      <c r="FX382" s="31"/>
      <c r="FY382" s="31"/>
      <c r="FZ382" s="31"/>
      <c r="GA382" s="31"/>
      <c r="GB382" s="31"/>
      <c r="GC382" s="31"/>
      <c r="GD382" s="31"/>
      <c r="GE382" s="31"/>
      <c r="GF382" s="31"/>
      <c r="GG382" s="31"/>
      <c r="GH382" s="31"/>
      <c r="GI382" s="31"/>
      <c r="GJ382" s="31"/>
      <c r="GK382" s="31"/>
      <c r="GL382" s="31"/>
      <c r="GM382" s="31"/>
      <c r="GN382" s="31"/>
      <c r="GO382" s="31"/>
      <c r="GP382" s="31"/>
      <c r="GQ382" s="31"/>
      <c r="GR382" s="31"/>
      <c r="GS382" s="31"/>
      <c r="GT382" s="31"/>
      <c r="GU382" s="31"/>
      <c r="GV382" s="31"/>
      <c r="GW382" s="31"/>
      <c r="GX382" s="31"/>
      <c r="GY382" s="31"/>
      <c r="GZ382" s="31"/>
      <c r="HA382" s="31"/>
      <c r="HB382" s="31"/>
      <c r="HC382" s="31"/>
      <c r="HD382" s="31"/>
      <c r="HE382" s="31"/>
      <c r="HF382" s="31"/>
    </row>
    <row r="383" spans="3:214" x14ac:dyDescent="0.25">
      <c r="C383" s="31"/>
      <c r="D383" s="31"/>
      <c r="H383" s="31"/>
      <c r="J383" s="86"/>
      <c r="K383" s="86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  <c r="BZ383" s="31"/>
      <c r="CA383" s="31"/>
      <c r="CB383" s="31"/>
      <c r="CC383" s="31"/>
      <c r="CD383" s="31"/>
      <c r="CE383" s="31"/>
      <c r="CF383" s="31"/>
      <c r="CG383" s="31"/>
      <c r="CH383" s="31"/>
      <c r="CI383" s="31"/>
      <c r="CJ383" s="31"/>
      <c r="CK383" s="31"/>
      <c r="CL383" s="31"/>
      <c r="CM383" s="31"/>
      <c r="CN383" s="31"/>
      <c r="CO383" s="31"/>
      <c r="CP383" s="31"/>
      <c r="CQ383" s="31"/>
      <c r="CR383" s="31"/>
      <c r="CS383" s="31"/>
      <c r="CT383" s="31"/>
      <c r="CU383" s="31"/>
      <c r="CV383" s="31"/>
      <c r="CW383" s="31"/>
      <c r="CX383" s="31"/>
      <c r="CY383" s="31"/>
      <c r="CZ383" s="31"/>
      <c r="DA383" s="31"/>
      <c r="DB383" s="31"/>
      <c r="DC383" s="31"/>
      <c r="DD383" s="31"/>
      <c r="DE383" s="31"/>
      <c r="DF383" s="31"/>
      <c r="DG383" s="31"/>
      <c r="DH383" s="31"/>
      <c r="DI383" s="31"/>
      <c r="DJ383" s="31"/>
      <c r="DK383" s="31"/>
      <c r="DL383" s="31"/>
      <c r="DM383" s="31"/>
      <c r="DN383" s="31"/>
      <c r="DO383" s="31"/>
      <c r="DP383" s="31"/>
      <c r="DQ383" s="31"/>
      <c r="DR383" s="31"/>
      <c r="DS383" s="31"/>
      <c r="DT383" s="31"/>
      <c r="DU383" s="31"/>
      <c r="DV383" s="31"/>
      <c r="DW383" s="31"/>
      <c r="DX383" s="31"/>
      <c r="DY383" s="31"/>
      <c r="DZ383" s="31"/>
      <c r="EA383" s="31"/>
      <c r="EB383" s="31"/>
      <c r="EC383" s="31"/>
      <c r="ED383" s="31"/>
      <c r="EE383" s="31"/>
      <c r="EF383" s="31"/>
      <c r="EG383" s="31"/>
      <c r="EH383" s="31"/>
      <c r="EI383" s="31"/>
      <c r="EJ383" s="31"/>
      <c r="EK383" s="31"/>
      <c r="EL383" s="31"/>
      <c r="EM383" s="31"/>
      <c r="EN383" s="31"/>
      <c r="EO383" s="31"/>
      <c r="EP383" s="31"/>
      <c r="EQ383" s="31"/>
      <c r="ER383" s="31"/>
      <c r="ES383" s="31"/>
      <c r="ET383" s="31"/>
      <c r="EU383" s="31"/>
      <c r="EV383" s="31"/>
      <c r="EW383" s="31"/>
      <c r="EX383" s="31"/>
      <c r="EY383" s="31"/>
      <c r="EZ383" s="31"/>
      <c r="FA383" s="31"/>
      <c r="FB383" s="31"/>
      <c r="FC383" s="31"/>
      <c r="FD383" s="31"/>
      <c r="FE383" s="31"/>
      <c r="FF383" s="31"/>
      <c r="FG383" s="31"/>
      <c r="FH383" s="31"/>
      <c r="FI383" s="31"/>
      <c r="FJ383" s="31"/>
      <c r="FK383" s="31"/>
      <c r="FL383" s="31"/>
      <c r="FM383" s="31"/>
      <c r="FN383" s="31"/>
      <c r="FO383" s="31"/>
      <c r="FP383" s="31"/>
      <c r="FQ383" s="31"/>
      <c r="FR383" s="31"/>
      <c r="FS383" s="31"/>
      <c r="FT383" s="31"/>
      <c r="FU383" s="31"/>
      <c r="FV383" s="31"/>
      <c r="FW383" s="31"/>
      <c r="FX383" s="31"/>
      <c r="FY383" s="31"/>
      <c r="FZ383" s="31"/>
      <c r="GA383" s="31"/>
      <c r="GB383" s="31"/>
      <c r="GC383" s="31"/>
      <c r="GD383" s="31"/>
      <c r="GE383" s="31"/>
      <c r="GF383" s="31"/>
      <c r="GG383" s="31"/>
      <c r="GH383" s="31"/>
      <c r="GI383" s="31"/>
      <c r="GJ383" s="31"/>
      <c r="GK383" s="31"/>
      <c r="GL383" s="31"/>
      <c r="GM383" s="31"/>
      <c r="GN383" s="31"/>
      <c r="GO383" s="31"/>
      <c r="GP383" s="31"/>
      <c r="GQ383" s="31"/>
      <c r="GR383" s="31"/>
      <c r="GS383" s="31"/>
      <c r="GT383" s="31"/>
      <c r="GU383" s="31"/>
      <c r="GV383" s="31"/>
      <c r="GW383" s="31"/>
      <c r="GX383" s="31"/>
      <c r="GY383" s="31"/>
      <c r="GZ383" s="31"/>
      <c r="HA383" s="31"/>
      <c r="HB383" s="31"/>
      <c r="HC383" s="31"/>
      <c r="HD383" s="31"/>
      <c r="HE383" s="31"/>
      <c r="HF383" s="31"/>
    </row>
    <row r="384" spans="3:214" x14ac:dyDescent="0.25">
      <c r="C384" s="31"/>
      <c r="D384" s="31"/>
      <c r="H384" s="31"/>
      <c r="J384" s="86"/>
      <c r="K384" s="86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1"/>
      <c r="CG384" s="31"/>
      <c r="CH384" s="31"/>
      <c r="CI384" s="31"/>
      <c r="CJ384" s="31"/>
      <c r="CK384" s="31"/>
      <c r="CL384" s="31"/>
      <c r="CM384" s="31"/>
      <c r="CN384" s="31"/>
      <c r="CO384" s="31"/>
      <c r="CP384" s="31"/>
      <c r="CQ384" s="31"/>
      <c r="CR384" s="31"/>
      <c r="CS384" s="31"/>
      <c r="CT384" s="31"/>
      <c r="CU384" s="31"/>
      <c r="CV384" s="31"/>
      <c r="CW384" s="31"/>
      <c r="CX384" s="31"/>
      <c r="CY384" s="31"/>
      <c r="CZ384" s="31"/>
      <c r="DA384" s="31"/>
      <c r="DB384" s="31"/>
      <c r="DC384" s="31"/>
      <c r="DD384" s="31"/>
      <c r="DE384" s="31"/>
      <c r="DF384" s="31"/>
      <c r="DG384" s="31"/>
      <c r="DH384" s="31"/>
      <c r="DI384" s="31"/>
      <c r="DJ384" s="31"/>
      <c r="DK384" s="31"/>
      <c r="DL384" s="31"/>
      <c r="DM384" s="31"/>
      <c r="DN384" s="31"/>
      <c r="DO384" s="31"/>
      <c r="DP384" s="31"/>
      <c r="DQ384" s="31"/>
      <c r="DR384" s="31"/>
      <c r="DS384" s="31"/>
      <c r="DT384" s="31"/>
      <c r="DU384" s="31"/>
      <c r="DV384" s="31"/>
      <c r="DW384" s="31"/>
      <c r="DX384" s="31"/>
      <c r="DY384" s="31"/>
      <c r="DZ384" s="31"/>
      <c r="EA384" s="31"/>
      <c r="EB384" s="31"/>
      <c r="EC384" s="31"/>
      <c r="ED384" s="31"/>
      <c r="EE384" s="31"/>
      <c r="EF384" s="31"/>
      <c r="EG384" s="31"/>
      <c r="EH384" s="31"/>
      <c r="EI384" s="31"/>
      <c r="EJ384" s="31"/>
      <c r="EK384" s="31"/>
      <c r="EL384" s="31"/>
      <c r="EM384" s="31"/>
      <c r="EN384" s="31"/>
      <c r="EO384" s="31"/>
      <c r="EP384" s="31"/>
      <c r="EQ384" s="31"/>
      <c r="ER384" s="31"/>
      <c r="ES384" s="31"/>
      <c r="ET384" s="31"/>
      <c r="EU384" s="31"/>
      <c r="EV384" s="31"/>
      <c r="EW384" s="31"/>
      <c r="EX384" s="31"/>
      <c r="EY384" s="31"/>
      <c r="EZ384" s="31"/>
      <c r="FA384" s="31"/>
      <c r="FB384" s="31"/>
      <c r="FC384" s="31"/>
      <c r="FD384" s="31"/>
      <c r="FE384" s="31"/>
      <c r="FF384" s="31"/>
      <c r="FG384" s="31"/>
      <c r="FH384" s="31"/>
      <c r="FI384" s="31"/>
      <c r="FJ384" s="31"/>
      <c r="FK384" s="31"/>
      <c r="FL384" s="31"/>
      <c r="FM384" s="31"/>
      <c r="FN384" s="31"/>
      <c r="FO384" s="31"/>
      <c r="FP384" s="31"/>
      <c r="FQ384" s="31"/>
      <c r="FR384" s="31"/>
      <c r="FS384" s="31"/>
      <c r="FT384" s="31"/>
      <c r="FU384" s="31"/>
      <c r="FV384" s="31"/>
      <c r="FW384" s="31"/>
      <c r="FX384" s="31"/>
      <c r="FY384" s="31"/>
      <c r="FZ384" s="31"/>
      <c r="GA384" s="31"/>
      <c r="GB384" s="31"/>
      <c r="GC384" s="31"/>
      <c r="GD384" s="31"/>
      <c r="GE384" s="31"/>
      <c r="GF384" s="31"/>
      <c r="GG384" s="31"/>
      <c r="GH384" s="31"/>
      <c r="GI384" s="31"/>
      <c r="GJ384" s="31"/>
      <c r="GK384" s="31"/>
      <c r="GL384" s="31"/>
      <c r="GM384" s="31"/>
      <c r="GN384" s="31"/>
      <c r="GO384" s="31"/>
      <c r="GP384" s="31"/>
      <c r="GQ384" s="31"/>
      <c r="GR384" s="31"/>
      <c r="GS384" s="31"/>
      <c r="GT384" s="31"/>
      <c r="GU384" s="31"/>
      <c r="GV384" s="31"/>
      <c r="GW384" s="31"/>
      <c r="GX384" s="31"/>
      <c r="GY384" s="31"/>
      <c r="GZ384" s="31"/>
      <c r="HA384" s="31"/>
      <c r="HB384" s="31"/>
      <c r="HC384" s="31"/>
      <c r="HD384" s="31"/>
      <c r="HE384" s="31"/>
      <c r="HF384" s="31"/>
    </row>
    <row r="385" spans="3:214" x14ac:dyDescent="0.25">
      <c r="C385" s="31"/>
      <c r="D385" s="31"/>
      <c r="H385" s="31"/>
      <c r="J385" s="86"/>
      <c r="K385" s="86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  <c r="BZ385" s="31"/>
      <c r="CA385" s="31"/>
      <c r="CB385" s="31"/>
      <c r="CC385" s="31"/>
      <c r="CD385" s="31"/>
      <c r="CE385" s="31"/>
      <c r="CF385" s="31"/>
      <c r="CG385" s="31"/>
      <c r="CH385" s="31"/>
      <c r="CI385" s="31"/>
      <c r="CJ385" s="31"/>
      <c r="CK385" s="31"/>
      <c r="CL385" s="31"/>
      <c r="CM385" s="31"/>
      <c r="CN385" s="31"/>
      <c r="CO385" s="31"/>
      <c r="CP385" s="31"/>
      <c r="CQ385" s="31"/>
      <c r="CR385" s="31"/>
      <c r="CS385" s="31"/>
      <c r="CT385" s="31"/>
      <c r="CU385" s="31"/>
      <c r="CV385" s="31"/>
      <c r="CW385" s="31"/>
      <c r="CX385" s="31"/>
      <c r="CY385" s="31"/>
      <c r="CZ385" s="31"/>
      <c r="DA385" s="31"/>
      <c r="DB385" s="31"/>
      <c r="DC385" s="31"/>
      <c r="DD385" s="31"/>
      <c r="DE385" s="31"/>
      <c r="DF385" s="31"/>
      <c r="DG385" s="31"/>
      <c r="DH385" s="31"/>
      <c r="DI385" s="31"/>
      <c r="DJ385" s="31"/>
      <c r="DK385" s="31"/>
      <c r="DL385" s="31"/>
      <c r="DM385" s="31"/>
      <c r="DN385" s="31"/>
      <c r="DO385" s="31"/>
      <c r="DP385" s="31"/>
      <c r="DQ385" s="31"/>
      <c r="DR385" s="31"/>
      <c r="DS385" s="31"/>
      <c r="DT385" s="31"/>
      <c r="DU385" s="31"/>
      <c r="DV385" s="31"/>
      <c r="DW385" s="31"/>
      <c r="DX385" s="31"/>
      <c r="DY385" s="31"/>
      <c r="DZ385" s="31"/>
      <c r="EA385" s="31"/>
      <c r="EB385" s="31"/>
      <c r="EC385" s="31"/>
      <c r="ED385" s="31"/>
      <c r="EE385" s="31"/>
      <c r="EF385" s="31"/>
      <c r="EG385" s="31"/>
      <c r="EH385" s="31"/>
      <c r="EI385" s="31"/>
      <c r="EJ385" s="31"/>
      <c r="EK385" s="31"/>
      <c r="EL385" s="31"/>
      <c r="EM385" s="31"/>
      <c r="EN385" s="31"/>
      <c r="EO385" s="31"/>
      <c r="EP385" s="31"/>
      <c r="EQ385" s="31"/>
      <c r="ER385" s="31"/>
      <c r="ES385" s="31"/>
      <c r="ET385" s="31"/>
      <c r="EU385" s="31"/>
      <c r="EV385" s="31"/>
      <c r="EW385" s="31"/>
      <c r="EX385" s="31"/>
      <c r="EY385" s="31"/>
      <c r="EZ385" s="31"/>
      <c r="FA385" s="31"/>
      <c r="FB385" s="31"/>
      <c r="FC385" s="31"/>
      <c r="FD385" s="31"/>
      <c r="FE385" s="31"/>
      <c r="FF385" s="31"/>
      <c r="FG385" s="31"/>
      <c r="FH385" s="31"/>
      <c r="FI385" s="31"/>
      <c r="FJ385" s="31"/>
      <c r="FK385" s="31"/>
      <c r="FL385" s="31"/>
      <c r="FM385" s="31"/>
      <c r="FN385" s="31"/>
      <c r="FO385" s="31"/>
      <c r="FP385" s="31"/>
      <c r="FQ385" s="31"/>
      <c r="FR385" s="31"/>
      <c r="FS385" s="31"/>
      <c r="FT385" s="31"/>
      <c r="FU385" s="31"/>
      <c r="FV385" s="31"/>
      <c r="FW385" s="31"/>
      <c r="FX385" s="31"/>
      <c r="FY385" s="31"/>
      <c r="FZ385" s="31"/>
      <c r="GA385" s="31"/>
      <c r="GB385" s="31"/>
      <c r="GC385" s="31"/>
      <c r="GD385" s="31"/>
      <c r="GE385" s="31"/>
      <c r="GF385" s="31"/>
      <c r="GG385" s="31"/>
      <c r="GH385" s="31"/>
      <c r="GI385" s="31"/>
      <c r="GJ385" s="31"/>
      <c r="GK385" s="31"/>
      <c r="GL385" s="31"/>
      <c r="GM385" s="31"/>
      <c r="GN385" s="31"/>
      <c r="GO385" s="31"/>
      <c r="GP385" s="31"/>
      <c r="GQ385" s="31"/>
      <c r="GR385" s="31"/>
      <c r="GS385" s="31"/>
      <c r="GT385" s="31"/>
      <c r="GU385" s="31"/>
      <c r="GV385" s="31"/>
      <c r="GW385" s="31"/>
      <c r="GX385" s="31"/>
      <c r="GY385" s="31"/>
      <c r="GZ385" s="31"/>
      <c r="HA385" s="31"/>
      <c r="HB385" s="31"/>
      <c r="HC385" s="31"/>
      <c r="HD385" s="31"/>
      <c r="HE385" s="31"/>
      <c r="HF385" s="31"/>
    </row>
    <row r="386" spans="3:214" x14ac:dyDescent="0.25">
      <c r="C386" s="31"/>
      <c r="D386" s="31"/>
      <c r="H386" s="31"/>
      <c r="J386" s="86"/>
      <c r="K386" s="86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  <c r="BZ386" s="31"/>
      <c r="CA386" s="31"/>
      <c r="CB386" s="31"/>
      <c r="CC386" s="31"/>
      <c r="CD386" s="31"/>
      <c r="CE386" s="31"/>
      <c r="CF386" s="31"/>
      <c r="CG386" s="31"/>
      <c r="CH386" s="31"/>
      <c r="CI386" s="31"/>
      <c r="CJ386" s="31"/>
      <c r="CK386" s="31"/>
      <c r="CL386" s="31"/>
      <c r="CM386" s="31"/>
      <c r="CN386" s="31"/>
      <c r="CO386" s="31"/>
      <c r="CP386" s="31"/>
      <c r="CQ386" s="31"/>
      <c r="CR386" s="31"/>
      <c r="CS386" s="31"/>
      <c r="CT386" s="31"/>
      <c r="CU386" s="31"/>
      <c r="CV386" s="31"/>
      <c r="CW386" s="31"/>
      <c r="CX386" s="31"/>
      <c r="CY386" s="31"/>
      <c r="CZ386" s="31"/>
      <c r="DA386" s="31"/>
      <c r="DB386" s="31"/>
      <c r="DC386" s="31"/>
      <c r="DD386" s="31"/>
      <c r="DE386" s="31"/>
      <c r="DF386" s="31"/>
      <c r="DG386" s="31"/>
      <c r="DH386" s="31"/>
      <c r="DI386" s="31"/>
      <c r="DJ386" s="31"/>
      <c r="DK386" s="31"/>
      <c r="DL386" s="31"/>
      <c r="DM386" s="31"/>
      <c r="DN386" s="31"/>
      <c r="DO386" s="31"/>
      <c r="DP386" s="31"/>
      <c r="DQ386" s="31"/>
      <c r="DR386" s="31"/>
      <c r="DS386" s="31"/>
      <c r="DT386" s="31"/>
      <c r="DU386" s="31"/>
      <c r="DV386" s="31"/>
      <c r="DW386" s="31"/>
      <c r="DX386" s="31"/>
      <c r="DY386" s="31"/>
      <c r="DZ386" s="31"/>
      <c r="EA386" s="31"/>
      <c r="EB386" s="31"/>
      <c r="EC386" s="31"/>
      <c r="ED386" s="31"/>
      <c r="EE386" s="31"/>
      <c r="EF386" s="31"/>
      <c r="EG386" s="31"/>
      <c r="EH386" s="31"/>
      <c r="EI386" s="31"/>
      <c r="EJ386" s="31"/>
      <c r="EK386" s="31"/>
      <c r="EL386" s="31"/>
      <c r="EM386" s="31"/>
      <c r="EN386" s="31"/>
      <c r="EO386" s="31"/>
      <c r="EP386" s="31"/>
      <c r="EQ386" s="31"/>
      <c r="ER386" s="31"/>
      <c r="ES386" s="31"/>
      <c r="ET386" s="31"/>
      <c r="EU386" s="31"/>
      <c r="EV386" s="31"/>
      <c r="EW386" s="31"/>
      <c r="EX386" s="31"/>
      <c r="EY386" s="31"/>
      <c r="EZ386" s="31"/>
      <c r="FA386" s="31"/>
      <c r="FB386" s="31"/>
      <c r="FC386" s="31"/>
      <c r="FD386" s="31"/>
      <c r="FE386" s="31"/>
      <c r="FF386" s="31"/>
      <c r="FG386" s="31"/>
      <c r="FH386" s="31"/>
      <c r="FI386" s="31"/>
      <c r="FJ386" s="31"/>
      <c r="FK386" s="31"/>
      <c r="FL386" s="31"/>
      <c r="FM386" s="31"/>
      <c r="FN386" s="31"/>
      <c r="FO386" s="31"/>
      <c r="FP386" s="31"/>
      <c r="FQ386" s="31"/>
      <c r="FR386" s="31"/>
      <c r="FS386" s="31"/>
      <c r="FT386" s="31"/>
      <c r="FU386" s="31"/>
      <c r="FV386" s="31"/>
      <c r="FW386" s="31"/>
      <c r="FX386" s="31"/>
      <c r="FY386" s="31"/>
      <c r="FZ386" s="31"/>
      <c r="GA386" s="31"/>
      <c r="GB386" s="31"/>
      <c r="GC386" s="31"/>
      <c r="GD386" s="31"/>
      <c r="GE386" s="31"/>
      <c r="GF386" s="31"/>
      <c r="GG386" s="31"/>
      <c r="GH386" s="31"/>
      <c r="GI386" s="31"/>
      <c r="GJ386" s="31"/>
      <c r="GK386" s="31"/>
      <c r="GL386" s="31"/>
      <c r="GM386" s="31"/>
      <c r="GN386" s="31"/>
      <c r="GO386" s="31"/>
      <c r="GP386" s="31"/>
      <c r="GQ386" s="31"/>
      <c r="GR386" s="31"/>
      <c r="GS386" s="31"/>
      <c r="GT386" s="31"/>
      <c r="GU386" s="31"/>
      <c r="GV386" s="31"/>
      <c r="GW386" s="31"/>
      <c r="GX386" s="31"/>
      <c r="GY386" s="31"/>
      <c r="GZ386" s="31"/>
      <c r="HA386" s="31"/>
      <c r="HB386" s="31"/>
      <c r="HC386" s="31"/>
      <c r="HD386" s="31"/>
      <c r="HE386" s="31"/>
      <c r="HF386" s="31"/>
    </row>
    <row r="387" spans="3:214" x14ac:dyDescent="0.25">
      <c r="C387" s="31"/>
      <c r="D387" s="31"/>
      <c r="H387" s="31"/>
      <c r="J387" s="86"/>
      <c r="K387" s="86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  <c r="BZ387" s="31"/>
      <c r="CA387" s="31"/>
      <c r="CB387" s="31"/>
      <c r="CC387" s="31"/>
      <c r="CD387" s="31"/>
      <c r="CE387" s="31"/>
      <c r="CF387" s="31"/>
      <c r="CG387" s="31"/>
      <c r="CH387" s="31"/>
      <c r="CI387" s="31"/>
      <c r="CJ387" s="31"/>
      <c r="CK387" s="31"/>
      <c r="CL387" s="31"/>
      <c r="CM387" s="31"/>
      <c r="CN387" s="31"/>
      <c r="CO387" s="31"/>
      <c r="CP387" s="31"/>
      <c r="CQ387" s="31"/>
      <c r="CR387" s="31"/>
      <c r="CS387" s="31"/>
      <c r="CT387" s="31"/>
      <c r="CU387" s="31"/>
      <c r="CV387" s="31"/>
      <c r="CW387" s="31"/>
      <c r="CX387" s="31"/>
      <c r="CY387" s="31"/>
      <c r="CZ387" s="31"/>
      <c r="DA387" s="31"/>
      <c r="DB387" s="31"/>
      <c r="DC387" s="31"/>
      <c r="DD387" s="31"/>
      <c r="DE387" s="31"/>
      <c r="DF387" s="31"/>
      <c r="DG387" s="31"/>
      <c r="DH387" s="31"/>
      <c r="DI387" s="31"/>
      <c r="DJ387" s="31"/>
      <c r="DK387" s="31"/>
      <c r="DL387" s="31"/>
      <c r="DM387" s="31"/>
      <c r="DN387" s="31"/>
      <c r="DO387" s="31"/>
      <c r="DP387" s="31"/>
      <c r="DQ387" s="31"/>
      <c r="DR387" s="31"/>
      <c r="DS387" s="31"/>
      <c r="DT387" s="31"/>
      <c r="DU387" s="31"/>
      <c r="DV387" s="31"/>
      <c r="DW387" s="31"/>
      <c r="DX387" s="31"/>
      <c r="DY387" s="31"/>
      <c r="DZ387" s="31"/>
      <c r="EA387" s="31"/>
      <c r="EB387" s="31"/>
      <c r="EC387" s="31"/>
      <c r="ED387" s="31"/>
      <c r="EE387" s="31"/>
      <c r="EF387" s="31"/>
      <c r="EG387" s="31"/>
      <c r="EH387" s="31"/>
      <c r="EI387" s="31"/>
      <c r="EJ387" s="31"/>
      <c r="EK387" s="31"/>
      <c r="EL387" s="31"/>
      <c r="EM387" s="31"/>
      <c r="EN387" s="31"/>
      <c r="EO387" s="31"/>
      <c r="EP387" s="31"/>
      <c r="EQ387" s="31"/>
      <c r="ER387" s="31"/>
      <c r="ES387" s="31"/>
      <c r="ET387" s="31"/>
      <c r="EU387" s="31"/>
      <c r="EV387" s="31"/>
      <c r="EW387" s="31"/>
      <c r="EX387" s="31"/>
      <c r="EY387" s="31"/>
      <c r="EZ387" s="31"/>
      <c r="FA387" s="31"/>
      <c r="FB387" s="31"/>
      <c r="FC387" s="31"/>
      <c r="FD387" s="31"/>
      <c r="FE387" s="31"/>
      <c r="FF387" s="31"/>
      <c r="FG387" s="31"/>
      <c r="FH387" s="31"/>
      <c r="FI387" s="31"/>
      <c r="FJ387" s="31"/>
      <c r="FK387" s="31"/>
      <c r="FL387" s="31"/>
      <c r="FM387" s="31"/>
      <c r="FN387" s="31"/>
      <c r="FO387" s="31"/>
      <c r="FP387" s="31"/>
      <c r="FQ387" s="31"/>
      <c r="FR387" s="31"/>
      <c r="FS387" s="31"/>
      <c r="FT387" s="31"/>
      <c r="FU387" s="31"/>
      <c r="FV387" s="31"/>
      <c r="FW387" s="31"/>
      <c r="FX387" s="31"/>
      <c r="FY387" s="31"/>
      <c r="FZ387" s="31"/>
      <c r="GA387" s="31"/>
      <c r="GB387" s="31"/>
      <c r="GC387" s="31"/>
      <c r="GD387" s="31"/>
      <c r="GE387" s="31"/>
      <c r="GF387" s="31"/>
      <c r="GG387" s="31"/>
      <c r="GH387" s="31"/>
      <c r="GI387" s="31"/>
      <c r="GJ387" s="31"/>
      <c r="GK387" s="31"/>
      <c r="GL387" s="31"/>
      <c r="GM387" s="31"/>
      <c r="GN387" s="31"/>
      <c r="GO387" s="31"/>
      <c r="GP387" s="31"/>
      <c r="GQ387" s="31"/>
      <c r="GR387" s="31"/>
      <c r="GS387" s="31"/>
      <c r="GT387" s="31"/>
      <c r="GU387" s="31"/>
      <c r="GV387" s="31"/>
      <c r="GW387" s="31"/>
      <c r="GX387" s="31"/>
      <c r="GY387" s="31"/>
      <c r="GZ387" s="31"/>
      <c r="HA387" s="31"/>
      <c r="HB387" s="31"/>
      <c r="HC387" s="31"/>
      <c r="HD387" s="31"/>
      <c r="HE387" s="31"/>
      <c r="HF387" s="31"/>
    </row>
    <row r="388" spans="3:214" x14ac:dyDescent="0.25">
      <c r="C388" s="31"/>
      <c r="D388" s="31"/>
      <c r="H388" s="31"/>
      <c r="J388" s="86"/>
      <c r="K388" s="86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  <c r="BZ388" s="31"/>
      <c r="CA388" s="31"/>
      <c r="CB388" s="31"/>
      <c r="CC388" s="31"/>
      <c r="CD388" s="31"/>
      <c r="CE388" s="31"/>
      <c r="CF388" s="31"/>
      <c r="CG388" s="31"/>
      <c r="CH388" s="31"/>
      <c r="CI388" s="31"/>
      <c r="CJ388" s="31"/>
      <c r="CK388" s="31"/>
      <c r="CL388" s="31"/>
      <c r="CM388" s="31"/>
      <c r="CN388" s="31"/>
      <c r="CO388" s="31"/>
      <c r="CP388" s="31"/>
      <c r="CQ388" s="31"/>
      <c r="CR388" s="31"/>
      <c r="CS388" s="31"/>
      <c r="CT388" s="31"/>
      <c r="CU388" s="31"/>
      <c r="CV388" s="31"/>
      <c r="CW388" s="31"/>
      <c r="CX388" s="31"/>
      <c r="CY388" s="31"/>
      <c r="CZ388" s="31"/>
      <c r="DA388" s="31"/>
      <c r="DB388" s="31"/>
      <c r="DC388" s="31"/>
      <c r="DD388" s="31"/>
      <c r="DE388" s="31"/>
      <c r="DF388" s="31"/>
      <c r="DG388" s="31"/>
      <c r="DH388" s="31"/>
      <c r="DI388" s="31"/>
      <c r="DJ388" s="31"/>
      <c r="DK388" s="31"/>
      <c r="DL388" s="31"/>
      <c r="DM388" s="31"/>
      <c r="DN388" s="31"/>
      <c r="DO388" s="31"/>
      <c r="DP388" s="31"/>
      <c r="DQ388" s="31"/>
      <c r="DR388" s="31"/>
      <c r="DS388" s="31"/>
      <c r="DT388" s="31"/>
      <c r="DU388" s="31"/>
      <c r="DV388" s="31"/>
      <c r="DW388" s="31"/>
      <c r="DX388" s="31"/>
      <c r="DY388" s="31"/>
      <c r="DZ388" s="31"/>
      <c r="EA388" s="31"/>
      <c r="EB388" s="31"/>
      <c r="EC388" s="31"/>
      <c r="ED388" s="31"/>
      <c r="EE388" s="31"/>
      <c r="EF388" s="31"/>
      <c r="EG388" s="31"/>
      <c r="EH388" s="31"/>
      <c r="EI388" s="31"/>
      <c r="EJ388" s="31"/>
      <c r="EK388" s="31"/>
      <c r="EL388" s="31"/>
      <c r="EM388" s="31"/>
      <c r="EN388" s="31"/>
      <c r="EO388" s="31"/>
      <c r="EP388" s="31"/>
      <c r="EQ388" s="31"/>
      <c r="ER388" s="31"/>
      <c r="ES388" s="31"/>
      <c r="ET388" s="31"/>
      <c r="EU388" s="31"/>
      <c r="EV388" s="31"/>
      <c r="EW388" s="31"/>
      <c r="EX388" s="31"/>
      <c r="EY388" s="31"/>
      <c r="EZ388" s="31"/>
      <c r="FA388" s="31"/>
      <c r="FB388" s="31"/>
      <c r="FC388" s="31"/>
      <c r="FD388" s="31"/>
      <c r="FE388" s="31"/>
      <c r="FF388" s="31"/>
      <c r="FG388" s="31"/>
      <c r="FH388" s="31"/>
      <c r="FI388" s="31"/>
      <c r="FJ388" s="31"/>
      <c r="FK388" s="31"/>
      <c r="FL388" s="31"/>
      <c r="FM388" s="31"/>
      <c r="FN388" s="31"/>
      <c r="FO388" s="31"/>
      <c r="FP388" s="31"/>
      <c r="FQ388" s="31"/>
      <c r="FR388" s="31"/>
      <c r="FS388" s="31"/>
      <c r="FT388" s="31"/>
      <c r="FU388" s="31"/>
      <c r="FV388" s="31"/>
      <c r="FW388" s="31"/>
      <c r="FX388" s="31"/>
      <c r="FY388" s="31"/>
      <c r="FZ388" s="31"/>
      <c r="GA388" s="31"/>
      <c r="GB388" s="31"/>
      <c r="GC388" s="31"/>
      <c r="GD388" s="31"/>
      <c r="GE388" s="31"/>
      <c r="GF388" s="31"/>
      <c r="GG388" s="31"/>
      <c r="GH388" s="31"/>
      <c r="GI388" s="31"/>
      <c r="GJ388" s="31"/>
      <c r="GK388" s="31"/>
      <c r="GL388" s="31"/>
      <c r="GM388" s="31"/>
      <c r="GN388" s="31"/>
      <c r="GO388" s="31"/>
      <c r="GP388" s="31"/>
      <c r="GQ388" s="31"/>
      <c r="GR388" s="31"/>
      <c r="GS388" s="31"/>
      <c r="GT388" s="31"/>
      <c r="GU388" s="31"/>
      <c r="GV388" s="31"/>
      <c r="GW388" s="31"/>
      <c r="GX388" s="31"/>
      <c r="GY388" s="31"/>
      <c r="GZ388" s="31"/>
      <c r="HA388" s="31"/>
      <c r="HB388" s="31"/>
      <c r="HC388" s="31"/>
      <c r="HD388" s="31"/>
      <c r="HE388" s="31"/>
      <c r="HF388" s="31"/>
    </row>
    <row r="389" spans="3:214" x14ac:dyDescent="0.25">
      <c r="C389" s="31"/>
      <c r="D389" s="31"/>
      <c r="H389" s="31"/>
      <c r="J389" s="86"/>
      <c r="K389" s="86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  <c r="BZ389" s="31"/>
      <c r="CA389" s="31"/>
      <c r="CB389" s="31"/>
      <c r="CC389" s="31"/>
      <c r="CD389" s="31"/>
      <c r="CE389" s="31"/>
      <c r="CF389" s="31"/>
      <c r="CG389" s="31"/>
      <c r="CH389" s="31"/>
      <c r="CI389" s="31"/>
      <c r="CJ389" s="31"/>
      <c r="CK389" s="31"/>
      <c r="CL389" s="31"/>
      <c r="CM389" s="31"/>
      <c r="CN389" s="31"/>
      <c r="CO389" s="31"/>
      <c r="CP389" s="31"/>
      <c r="CQ389" s="31"/>
      <c r="CR389" s="31"/>
      <c r="CS389" s="31"/>
      <c r="CT389" s="31"/>
      <c r="CU389" s="31"/>
      <c r="CV389" s="31"/>
      <c r="CW389" s="31"/>
      <c r="CX389" s="31"/>
      <c r="CY389" s="31"/>
      <c r="CZ389" s="31"/>
      <c r="DA389" s="31"/>
      <c r="DB389" s="31"/>
      <c r="DC389" s="31"/>
      <c r="DD389" s="31"/>
      <c r="DE389" s="31"/>
      <c r="DF389" s="31"/>
      <c r="DG389" s="31"/>
      <c r="DH389" s="31"/>
      <c r="DI389" s="31"/>
      <c r="DJ389" s="31"/>
      <c r="DK389" s="31"/>
      <c r="DL389" s="31"/>
      <c r="DM389" s="31"/>
      <c r="DN389" s="31"/>
      <c r="DO389" s="31"/>
      <c r="DP389" s="31"/>
      <c r="DQ389" s="31"/>
      <c r="DR389" s="31"/>
      <c r="DS389" s="31"/>
      <c r="DT389" s="31"/>
      <c r="DU389" s="31"/>
      <c r="DV389" s="31"/>
      <c r="DW389" s="31"/>
      <c r="DX389" s="31"/>
      <c r="DY389" s="31"/>
      <c r="DZ389" s="31"/>
      <c r="EA389" s="31"/>
      <c r="EB389" s="31"/>
      <c r="EC389" s="31"/>
      <c r="ED389" s="31"/>
      <c r="EE389" s="31"/>
      <c r="EF389" s="31"/>
      <c r="EG389" s="31"/>
      <c r="EH389" s="31"/>
      <c r="EI389" s="31"/>
      <c r="EJ389" s="31"/>
      <c r="EK389" s="31"/>
      <c r="EL389" s="31"/>
      <c r="EM389" s="31"/>
      <c r="EN389" s="31"/>
      <c r="EO389" s="31"/>
      <c r="EP389" s="31"/>
      <c r="EQ389" s="31"/>
      <c r="ER389" s="31"/>
      <c r="ES389" s="31"/>
      <c r="ET389" s="31"/>
      <c r="EU389" s="31"/>
      <c r="EV389" s="31"/>
      <c r="EW389" s="31"/>
      <c r="EX389" s="31"/>
      <c r="EY389" s="31"/>
      <c r="EZ389" s="31"/>
      <c r="FA389" s="31"/>
      <c r="FB389" s="31"/>
      <c r="FC389" s="31"/>
      <c r="FD389" s="31"/>
      <c r="FE389" s="31"/>
      <c r="FF389" s="31"/>
      <c r="FG389" s="31"/>
      <c r="FH389" s="31"/>
      <c r="FI389" s="31"/>
      <c r="FJ389" s="31"/>
      <c r="FK389" s="31"/>
      <c r="FL389" s="31"/>
      <c r="FM389" s="31"/>
      <c r="FN389" s="31"/>
      <c r="FO389" s="31"/>
      <c r="FP389" s="31"/>
      <c r="FQ389" s="31"/>
      <c r="FR389" s="31"/>
      <c r="FS389" s="31"/>
      <c r="FT389" s="31"/>
      <c r="FU389" s="31"/>
      <c r="FV389" s="31"/>
      <c r="FW389" s="31"/>
      <c r="FX389" s="31"/>
      <c r="FY389" s="31"/>
      <c r="FZ389" s="31"/>
      <c r="GA389" s="31"/>
      <c r="GB389" s="31"/>
      <c r="GC389" s="31"/>
      <c r="GD389" s="31"/>
      <c r="GE389" s="31"/>
      <c r="GF389" s="31"/>
      <c r="GG389" s="31"/>
      <c r="GH389" s="31"/>
      <c r="GI389" s="31"/>
      <c r="GJ389" s="31"/>
      <c r="GK389" s="31"/>
      <c r="GL389" s="31"/>
      <c r="GM389" s="31"/>
      <c r="GN389" s="31"/>
      <c r="GO389" s="31"/>
      <c r="GP389" s="31"/>
      <c r="GQ389" s="31"/>
      <c r="GR389" s="31"/>
      <c r="GS389" s="31"/>
      <c r="GT389" s="31"/>
      <c r="GU389" s="31"/>
      <c r="GV389" s="31"/>
      <c r="GW389" s="31"/>
      <c r="GX389" s="31"/>
      <c r="GY389" s="31"/>
      <c r="GZ389" s="31"/>
      <c r="HA389" s="31"/>
      <c r="HB389" s="31"/>
      <c r="HC389" s="31"/>
      <c r="HD389" s="31"/>
      <c r="HE389" s="31"/>
      <c r="HF389" s="31"/>
    </row>
    <row r="390" spans="3:214" x14ac:dyDescent="0.25">
      <c r="C390" s="31"/>
      <c r="D390" s="31"/>
      <c r="H390" s="31"/>
      <c r="J390" s="86"/>
      <c r="K390" s="86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  <c r="BZ390" s="31"/>
      <c r="CA390" s="31"/>
      <c r="CB390" s="31"/>
      <c r="CC390" s="31"/>
      <c r="CD390" s="31"/>
      <c r="CE390" s="31"/>
      <c r="CF390" s="31"/>
      <c r="CG390" s="31"/>
      <c r="CH390" s="31"/>
      <c r="CI390" s="31"/>
      <c r="CJ390" s="31"/>
      <c r="CK390" s="31"/>
      <c r="CL390" s="31"/>
      <c r="CM390" s="31"/>
      <c r="CN390" s="31"/>
      <c r="CO390" s="31"/>
      <c r="CP390" s="31"/>
      <c r="CQ390" s="31"/>
      <c r="CR390" s="31"/>
      <c r="CS390" s="31"/>
      <c r="CT390" s="31"/>
      <c r="CU390" s="31"/>
      <c r="CV390" s="31"/>
      <c r="CW390" s="31"/>
      <c r="CX390" s="31"/>
      <c r="CY390" s="31"/>
      <c r="CZ390" s="31"/>
      <c r="DA390" s="31"/>
      <c r="DB390" s="31"/>
      <c r="DC390" s="31"/>
      <c r="DD390" s="31"/>
      <c r="DE390" s="31"/>
      <c r="DF390" s="31"/>
      <c r="DG390" s="31"/>
      <c r="DH390" s="31"/>
      <c r="DI390" s="31"/>
      <c r="DJ390" s="31"/>
      <c r="DK390" s="31"/>
      <c r="DL390" s="31"/>
      <c r="DM390" s="31"/>
      <c r="DN390" s="31"/>
      <c r="DO390" s="31"/>
      <c r="DP390" s="31"/>
      <c r="DQ390" s="31"/>
      <c r="DR390" s="31"/>
      <c r="DS390" s="31"/>
      <c r="DT390" s="31"/>
      <c r="DU390" s="31"/>
      <c r="DV390" s="31"/>
      <c r="DW390" s="31"/>
      <c r="DX390" s="31"/>
      <c r="DY390" s="31"/>
      <c r="DZ390" s="31"/>
      <c r="EA390" s="31"/>
      <c r="EB390" s="31"/>
      <c r="EC390" s="31"/>
      <c r="ED390" s="31"/>
      <c r="EE390" s="31"/>
      <c r="EF390" s="31"/>
      <c r="EG390" s="31"/>
      <c r="EH390" s="31"/>
      <c r="EI390" s="31"/>
      <c r="EJ390" s="31"/>
      <c r="EK390" s="31"/>
      <c r="EL390" s="31"/>
      <c r="EM390" s="31"/>
      <c r="EN390" s="31"/>
      <c r="EO390" s="31"/>
      <c r="EP390" s="31"/>
      <c r="EQ390" s="31"/>
      <c r="ER390" s="31"/>
      <c r="ES390" s="31"/>
      <c r="ET390" s="31"/>
      <c r="EU390" s="31"/>
      <c r="EV390" s="31"/>
      <c r="EW390" s="31"/>
      <c r="EX390" s="31"/>
      <c r="EY390" s="31"/>
      <c r="EZ390" s="31"/>
      <c r="FA390" s="31"/>
      <c r="FB390" s="31"/>
      <c r="FC390" s="31"/>
      <c r="FD390" s="31"/>
      <c r="FE390" s="31"/>
      <c r="FF390" s="31"/>
      <c r="FG390" s="31"/>
      <c r="FH390" s="31"/>
      <c r="FI390" s="31"/>
      <c r="FJ390" s="31"/>
      <c r="FK390" s="31"/>
      <c r="FL390" s="31"/>
      <c r="FM390" s="31"/>
      <c r="FN390" s="31"/>
      <c r="FO390" s="31"/>
      <c r="FP390" s="31"/>
      <c r="FQ390" s="31"/>
      <c r="FR390" s="31"/>
      <c r="FS390" s="31"/>
      <c r="FT390" s="31"/>
      <c r="FU390" s="31"/>
      <c r="FV390" s="31"/>
      <c r="FW390" s="31"/>
      <c r="FX390" s="31"/>
      <c r="FY390" s="31"/>
      <c r="FZ390" s="31"/>
      <c r="GA390" s="31"/>
      <c r="GB390" s="31"/>
      <c r="GC390" s="31"/>
      <c r="GD390" s="31"/>
      <c r="GE390" s="31"/>
      <c r="GF390" s="31"/>
      <c r="GG390" s="31"/>
      <c r="GH390" s="31"/>
      <c r="GI390" s="31"/>
      <c r="GJ390" s="31"/>
      <c r="GK390" s="31"/>
      <c r="GL390" s="31"/>
      <c r="GM390" s="31"/>
      <c r="GN390" s="31"/>
      <c r="GO390" s="31"/>
      <c r="GP390" s="31"/>
      <c r="GQ390" s="31"/>
      <c r="GR390" s="31"/>
      <c r="GS390" s="31"/>
      <c r="GT390" s="31"/>
      <c r="GU390" s="31"/>
      <c r="GV390" s="31"/>
      <c r="GW390" s="31"/>
      <c r="GX390" s="31"/>
      <c r="GY390" s="31"/>
      <c r="GZ390" s="31"/>
      <c r="HA390" s="31"/>
      <c r="HB390" s="31"/>
      <c r="HC390" s="31"/>
      <c r="HD390" s="31"/>
      <c r="HE390" s="31"/>
      <c r="HF390" s="31"/>
    </row>
    <row r="391" spans="3:214" x14ac:dyDescent="0.25">
      <c r="C391" s="31"/>
      <c r="D391" s="31"/>
      <c r="H391" s="31"/>
      <c r="J391" s="86"/>
      <c r="K391" s="86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  <c r="BZ391" s="31"/>
      <c r="CA391" s="31"/>
      <c r="CB391" s="31"/>
      <c r="CC391" s="31"/>
      <c r="CD391" s="31"/>
      <c r="CE391" s="31"/>
      <c r="CF391" s="31"/>
      <c r="CG391" s="31"/>
      <c r="CH391" s="31"/>
      <c r="CI391" s="31"/>
      <c r="CJ391" s="31"/>
      <c r="CK391" s="31"/>
      <c r="CL391" s="31"/>
      <c r="CM391" s="31"/>
      <c r="CN391" s="31"/>
      <c r="CO391" s="31"/>
      <c r="CP391" s="31"/>
      <c r="CQ391" s="31"/>
      <c r="CR391" s="31"/>
      <c r="CS391" s="31"/>
      <c r="CT391" s="31"/>
      <c r="CU391" s="31"/>
      <c r="CV391" s="31"/>
      <c r="CW391" s="31"/>
      <c r="CX391" s="31"/>
      <c r="CY391" s="31"/>
      <c r="CZ391" s="31"/>
      <c r="DA391" s="31"/>
      <c r="DB391" s="31"/>
      <c r="DC391" s="31"/>
      <c r="DD391" s="31"/>
      <c r="DE391" s="31"/>
      <c r="DF391" s="31"/>
      <c r="DG391" s="31"/>
      <c r="DH391" s="31"/>
      <c r="DI391" s="31"/>
      <c r="DJ391" s="31"/>
      <c r="DK391" s="31"/>
      <c r="DL391" s="31"/>
      <c r="DM391" s="31"/>
      <c r="DN391" s="31"/>
      <c r="DO391" s="31"/>
      <c r="DP391" s="31"/>
      <c r="DQ391" s="31"/>
      <c r="DR391" s="31"/>
      <c r="DS391" s="31"/>
      <c r="DT391" s="31"/>
      <c r="DU391" s="31"/>
      <c r="DV391" s="31"/>
      <c r="DW391" s="31"/>
      <c r="DX391" s="31"/>
      <c r="DY391" s="31"/>
      <c r="DZ391" s="31"/>
      <c r="EA391" s="31"/>
      <c r="EB391" s="31"/>
      <c r="EC391" s="31"/>
      <c r="ED391" s="31"/>
      <c r="EE391" s="31"/>
      <c r="EF391" s="31"/>
      <c r="EG391" s="31"/>
      <c r="EH391" s="31"/>
      <c r="EI391" s="31"/>
      <c r="EJ391" s="31"/>
      <c r="EK391" s="31"/>
      <c r="EL391" s="31"/>
      <c r="EM391" s="31"/>
      <c r="EN391" s="31"/>
      <c r="EO391" s="31"/>
      <c r="EP391" s="31"/>
      <c r="EQ391" s="31"/>
      <c r="ER391" s="31"/>
      <c r="ES391" s="31"/>
      <c r="ET391" s="31"/>
      <c r="EU391" s="31"/>
      <c r="EV391" s="31"/>
      <c r="EW391" s="31"/>
      <c r="EX391" s="31"/>
      <c r="EY391" s="31"/>
      <c r="EZ391" s="31"/>
      <c r="FA391" s="31"/>
      <c r="FB391" s="31"/>
      <c r="FC391" s="31"/>
      <c r="FD391" s="31"/>
      <c r="FE391" s="31"/>
      <c r="FF391" s="31"/>
      <c r="FG391" s="31"/>
      <c r="FH391" s="31"/>
      <c r="FI391" s="31"/>
      <c r="FJ391" s="31"/>
      <c r="FK391" s="31"/>
      <c r="FL391" s="31"/>
      <c r="FM391" s="31"/>
      <c r="FN391" s="31"/>
      <c r="FO391" s="31"/>
      <c r="FP391" s="31"/>
      <c r="FQ391" s="31"/>
      <c r="FR391" s="31"/>
      <c r="FS391" s="31"/>
      <c r="FT391" s="31"/>
      <c r="FU391" s="31"/>
      <c r="FV391" s="31"/>
      <c r="FW391" s="31"/>
      <c r="FX391" s="31"/>
      <c r="FY391" s="31"/>
      <c r="FZ391" s="31"/>
      <c r="GA391" s="31"/>
      <c r="GB391" s="31"/>
      <c r="GC391" s="31"/>
      <c r="GD391" s="31"/>
      <c r="GE391" s="31"/>
      <c r="GF391" s="31"/>
      <c r="GG391" s="31"/>
      <c r="GH391" s="31"/>
      <c r="GI391" s="31"/>
      <c r="GJ391" s="31"/>
      <c r="GK391" s="31"/>
      <c r="GL391" s="31"/>
      <c r="GM391" s="31"/>
      <c r="GN391" s="31"/>
      <c r="GO391" s="31"/>
      <c r="GP391" s="31"/>
      <c r="GQ391" s="31"/>
      <c r="GR391" s="31"/>
      <c r="GS391" s="31"/>
      <c r="GT391" s="31"/>
      <c r="GU391" s="31"/>
      <c r="GV391" s="31"/>
      <c r="GW391" s="31"/>
      <c r="GX391" s="31"/>
      <c r="GY391" s="31"/>
      <c r="GZ391" s="31"/>
      <c r="HA391" s="31"/>
      <c r="HB391" s="31"/>
      <c r="HC391" s="31"/>
      <c r="HD391" s="31"/>
      <c r="HE391" s="31"/>
      <c r="HF391" s="31"/>
    </row>
    <row r="392" spans="3:214" x14ac:dyDescent="0.25">
      <c r="C392" s="31"/>
      <c r="D392" s="31"/>
      <c r="H392" s="31"/>
      <c r="J392" s="86"/>
      <c r="K392" s="86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1"/>
      <c r="CG392" s="31"/>
      <c r="CH392" s="31"/>
      <c r="CI392" s="31"/>
      <c r="CJ392" s="31"/>
      <c r="CK392" s="31"/>
      <c r="CL392" s="31"/>
      <c r="CM392" s="31"/>
      <c r="CN392" s="31"/>
      <c r="CO392" s="31"/>
      <c r="CP392" s="31"/>
      <c r="CQ392" s="31"/>
      <c r="CR392" s="31"/>
      <c r="CS392" s="31"/>
      <c r="CT392" s="31"/>
      <c r="CU392" s="31"/>
      <c r="CV392" s="31"/>
      <c r="CW392" s="31"/>
      <c r="CX392" s="31"/>
      <c r="CY392" s="31"/>
      <c r="CZ392" s="31"/>
      <c r="DA392" s="31"/>
      <c r="DB392" s="31"/>
      <c r="DC392" s="31"/>
      <c r="DD392" s="31"/>
      <c r="DE392" s="31"/>
      <c r="DF392" s="31"/>
      <c r="DG392" s="31"/>
      <c r="DH392" s="31"/>
      <c r="DI392" s="31"/>
      <c r="DJ392" s="31"/>
      <c r="DK392" s="31"/>
      <c r="DL392" s="31"/>
      <c r="DM392" s="31"/>
      <c r="DN392" s="31"/>
      <c r="DO392" s="31"/>
      <c r="DP392" s="31"/>
      <c r="DQ392" s="31"/>
      <c r="DR392" s="31"/>
      <c r="DS392" s="31"/>
      <c r="DT392" s="31"/>
      <c r="DU392" s="31"/>
      <c r="DV392" s="31"/>
      <c r="DW392" s="31"/>
      <c r="DX392" s="31"/>
      <c r="DY392" s="31"/>
      <c r="DZ392" s="31"/>
      <c r="EA392" s="31"/>
      <c r="EB392" s="31"/>
      <c r="EC392" s="31"/>
      <c r="ED392" s="31"/>
      <c r="EE392" s="31"/>
      <c r="EF392" s="31"/>
      <c r="EG392" s="31"/>
      <c r="EH392" s="31"/>
      <c r="EI392" s="31"/>
      <c r="EJ392" s="31"/>
      <c r="EK392" s="31"/>
      <c r="EL392" s="31"/>
      <c r="EM392" s="31"/>
      <c r="EN392" s="31"/>
      <c r="EO392" s="31"/>
      <c r="EP392" s="31"/>
      <c r="EQ392" s="31"/>
      <c r="ER392" s="31"/>
      <c r="ES392" s="31"/>
      <c r="ET392" s="31"/>
      <c r="EU392" s="31"/>
      <c r="EV392" s="31"/>
      <c r="EW392" s="31"/>
      <c r="EX392" s="31"/>
      <c r="EY392" s="31"/>
      <c r="EZ392" s="31"/>
      <c r="FA392" s="31"/>
      <c r="FB392" s="31"/>
      <c r="FC392" s="31"/>
      <c r="FD392" s="31"/>
      <c r="FE392" s="31"/>
      <c r="FF392" s="31"/>
      <c r="FG392" s="31"/>
      <c r="FH392" s="31"/>
      <c r="FI392" s="31"/>
      <c r="FJ392" s="31"/>
      <c r="FK392" s="31"/>
      <c r="FL392" s="31"/>
      <c r="FM392" s="31"/>
      <c r="FN392" s="31"/>
      <c r="FO392" s="31"/>
      <c r="FP392" s="31"/>
      <c r="FQ392" s="31"/>
      <c r="FR392" s="31"/>
      <c r="FS392" s="31"/>
      <c r="FT392" s="31"/>
      <c r="FU392" s="31"/>
      <c r="FV392" s="31"/>
      <c r="FW392" s="31"/>
      <c r="FX392" s="31"/>
      <c r="FY392" s="31"/>
      <c r="FZ392" s="31"/>
      <c r="GA392" s="31"/>
      <c r="GB392" s="31"/>
      <c r="GC392" s="31"/>
      <c r="GD392" s="31"/>
      <c r="GE392" s="31"/>
      <c r="GF392" s="31"/>
      <c r="GG392" s="31"/>
      <c r="GH392" s="31"/>
      <c r="GI392" s="31"/>
      <c r="GJ392" s="31"/>
      <c r="GK392" s="31"/>
      <c r="GL392" s="31"/>
      <c r="GM392" s="31"/>
      <c r="GN392" s="31"/>
      <c r="GO392" s="31"/>
      <c r="GP392" s="31"/>
      <c r="GQ392" s="31"/>
      <c r="GR392" s="31"/>
      <c r="GS392" s="31"/>
      <c r="GT392" s="31"/>
      <c r="GU392" s="31"/>
      <c r="GV392" s="31"/>
      <c r="GW392" s="31"/>
      <c r="GX392" s="31"/>
      <c r="GY392" s="31"/>
      <c r="GZ392" s="31"/>
      <c r="HA392" s="31"/>
      <c r="HB392" s="31"/>
      <c r="HC392" s="31"/>
      <c r="HD392" s="31"/>
      <c r="HE392" s="31"/>
      <c r="HF392" s="31"/>
    </row>
    <row r="393" spans="3:214" x14ac:dyDescent="0.25">
      <c r="C393" s="31"/>
      <c r="D393" s="31"/>
      <c r="H393" s="31"/>
      <c r="J393" s="86"/>
      <c r="K393" s="86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  <c r="BZ393" s="31"/>
      <c r="CA393" s="31"/>
      <c r="CB393" s="31"/>
      <c r="CC393" s="31"/>
      <c r="CD393" s="31"/>
      <c r="CE393" s="31"/>
      <c r="CF393" s="31"/>
      <c r="CG393" s="31"/>
      <c r="CH393" s="31"/>
      <c r="CI393" s="31"/>
      <c r="CJ393" s="31"/>
      <c r="CK393" s="31"/>
      <c r="CL393" s="31"/>
      <c r="CM393" s="31"/>
      <c r="CN393" s="31"/>
      <c r="CO393" s="31"/>
      <c r="CP393" s="31"/>
      <c r="CQ393" s="31"/>
      <c r="CR393" s="31"/>
      <c r="CS393" s="31"/>
      <c r="CT393" s="31"/>
      <c r="CU393" s="31"/>
      <c r="CV393" s="31"/>
      <c r="CW393" s="31"/>
      <c r="CX393" s="31"/>
      <c r="CY393" s="31"/>
      <c r="CZ393" s="31"/>
      <c r="DA393" s="31"/>
      <c r="DB393" s="31"/>
      <c r="DC393" s="31"/>
      <c r="DD393" s="31"/>
      <c r="DE393" s="31"/>
      <c r="DF393" s="31"/>
      <c r="DG393" s="31"/>
      <c r="DH393" s="31"/>
      <c r="DI393" s="31"/>
      <c r="DJ393" s="31"/>
      <c r="DK393" s="31"/>
      <c r="DL393" s="31"/>
      <c r="DM393" s="31"/>
      <c r="DN393" s="31"/>
      <c r="DO393" s="31"/>
      <c r="DP393" s="31"/>
      <c r="DQ393" s="31"/>
      <c r="DR393" s="31"/>
      <c r="DS393" s="31"/>
      <c r="DT393" s="31"/>
      <c r="DU393" s="31"/>
      <c r="DV393" s="31"/>
      <c r="DW393" s="31"/>
      <c r="DX393" s="31"/>
      <c r="DY393" s="31"/>
      <c r="DZ393" s="31"/>
      <c r="EA393" s="31"/>
      <c r="EB393" s="31"/>
      <c r="EC393" s="31"/>
      <c r="ED393" s="31"/>
      <c r="EE393" s="31"/>
      <c r="EF393" s="31"/>
      <c r="EG393" s="31"/>
      <c r="EH393" s="31"/>
      <c r="EI393" s="31"/>
      <c r="EJ393" s="31"/>
      <c r="EK393" s="31"/>
      <c r="EL393" s="31"/>
      <c r="EM393" s="31"/>
      <c r="EN393" s="31"/>
      <c r="EO393" s="31"/>
      <c r="EP393" s="31"/>
      <c r="EQ393" s="31"/>
      <c r="ER393" s="31"/>
      <c r="ES393" s="31"/>
      <c r="ET393" s="31"/>
      <c r="EU393" s="31"/>
      <c r="EV393" s="31"/>
      <c r="EW393" s="31"/>
      <c r="EX393" s="31"/>
      <c r="EY393" s="31"/>
      <c r="EZ393" s="31"/>
      <c r="FA393" s="31"/>
      <c r="FB393" s="31"/>
      <c r="FC393" s="31"/>
      <c r="FD393" s="31"/>
      <c r="FE393" s="31"/>
      <c r="FF393" s="31"/>
      <c r="FG393" s="31"/>
      <c r="FH393" s="31"/>
      <c r="FI393" s="31"/>
      <c r="FJ393" s="31"/>
      <c r="FK393" s="31"/>
      <c r="FL393" s="31"/>
      <c r="FM393" s="31"/>
      <c r="FN393" s="31"/>
      <c r="FO393" s="31"/>
      <c r="FP393" s="31"/>
      <c r="FQ393" s="31"/>
      <c r="FR393" s="31"/>
      <c r="FS393" s="31"/>
      <c r="FT393" s="31"/>
      <c r="FU393" s="31"/>
      <c r="FV393" s="31"/>
      <c r="FW393" s="31"/>
      <c r="FX393" s="31"/>
      <c r="FY393" s="31"/>
      <c r="FZ393" s="31"/>
      <c r="GA393" s="31"/>
      <c r="GB393" s="31"/>
      <c r="GC393" s="31"/>
      <c r="GD393" s="31"/>
      <c r="GE393" s="31"/>
      <c r="GF393" s="31"/>
      <c r="GG393" s="31"/>
      <c r="GH393" s="31"/>
      <c r="GI393" s="31"/>
      <c r="GJ393" s="31"/>
      <c r="GK393" s="31"/>
      <c r="GL393" s="31"/>
      <c r="GM393" s="31"/>
      <c r="GN393" s="31"/>
      <c r="GO393" s="31"/>
      <c r="GP393" s="31"/>
      <c r="GQ393" s="31"/>
      <c r="GR393" s="31"/>
      <c r="GS393" s="31"/>
      <c r="GT393" s="31"/>
      <c r="GU393" s="31"/>
      <c r="GV393" s="31"/>
      <c r="GW393" s="31"/>
      <c r="GX393" s="31"/>
      <c r="GY393" s="31"/>
      <c r="GZ393" s="31"/>
      <c r="HA393" s="31"/>
      <c r="HB393" s="31"/>
      <c r="HC393" s="31"/>
      <c r="HD393" s="31"/>
      <c r="HE393" s="31"/>
      <c r="HF393" s="31"/>
    </row>
    <row r="394" spans="3:214" x14ac:dyDescent="0.25">
      <c r="C394" s="31"/>
      <c r="D394" s="31"/>
      <c r="H394" s="31"/>
      <c r="J394" s="86"/>
      <c r="K394" s="86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  <c r="BZ394" s="31"/>
      <c r="CA394" s="31"/>
      <c r="CB394" s="31"/>
      <c r="CC394" s="31"/>
      <c r="CD394" s="31"/>
      <c r="CE394" s="31"/>
      <c r="CF394" s="31"/>
      <c r="CG394" s="31"/>
      <c r="CH394" s="31"/>
      <c r="CI394" s="31"/>
      <c r="CJ394" s="31"/>
      <c r="CK394" s="31"/>
      <c r="CL394" s="31"/>
      <c r="CM394" s="31"/>
      <c r="CN394" s="31"/>
      <c r="CO394" s="31"/>
      <c r="CP394" s="31"/>
      <c r="CQ394" s="31"/>
      <c r="CR394" s="31"/>
      <c r="CS394" s="31"/>
      <c r="CT394" s="31"/>
      <c r="CU394" s="31"/>
      <c r="CV394" s="31"/>
      <c r="CW394" s="31"/>
      <c r="CX394" s="31"/>
      <c r="CY394" s="31"/>
      <c r="CZ394" s="31"/>
      <c r="DA394" s="31"/>
      <c r="DB394" s="31"/>
      <c r="DC394" s="31"/>
      <c r="DD394" s="31"/>
      <c r="DE394" s="31"/>
      <c r="DF394" s="31"/>
      <c r="DG394" s="31"/>
      <c r="DH394" s="31"/>
      <c r="DI394" s="31"/>
      <c r="DJ394" s="31"/>
      <c r="DK394" s="31"/>
      <c r="DL394" s="31"/>
      <c r="DM394" s="31"/>
      <c r="DN394" s="31"/>
      <c r="DO394" s="31"/>
      <c r="DP394" s="31"/>
      <c r="DQ394" s="31"/>
      <c r="DR394" s="31"/>
      <c r="DS394" s="31"/>
      <c r="DT394" s="31"/>
      <c r="DU394" s="31"/>
      <c r="DV394" s="31"/>
      <c r="DW394" s="31"/>
      <c r="DX394" s="31"/>
      <c r="DY394" s="31"/>
      <c r="DZ394" s="31"/>
      <c r="EA394" s="31"/>
      <c r="EB394" s="31"/>
      <c r="EC394" s="31"/>
      <c r="ED394" s="31"/>
      <c r="EE394" s="31"/>
      <c r="EF394" s="31"/>
      <c r="EG394" s="31"/>
      <c r="EH394" s="31"/>
      <c r="EI394" s="31"/>
      <c r="EJ394" s="31"/>
      <c r="EK394" s="31"/>
      <c r="EL394" s="31"/>
      <c r="EM394" s="31"/>
      <c r="EN394" s="31"/>
      <c r="EO394" s="31"/>
      <c r="EP394" s="31"/>
      <c r="EQ394" s="31"/>
      <c r="ER394" s="31"/>
      <c r="ES394" s="31"/>
      <c r="ET394" s="31"/>
      <c r="EU394" s="31"/>
      <c r="EV394" s="31"/>
      <c r="EW394" s="31"/>
      <c r="EX394" s="31"/>
      <c r="EY394" s="31"/>
      <c r="EZ394" s="31"/>
      <c r="FA394" s="31"/>
      <c r="FB394" s="31"/>
      <c r="FC394" s="31"/>
      <c r="FD394" s="31"/>
      <c r="FE394" s="31"/>
      <c r="FF394" s="31"/>
      <c r="FG394" s="31"/>
      <c r="FH394" s="31"/>
      <c r="FI394" s="31"/>
      <c r="FJ394" s="31"/>
      <c r="FK394" s="31"/>
      <c r="FL394" s="31"/>
      <c r="FM394" s="31"/>
      <c r="FN394" s="31"/>
      <c r="FO394" s="31"/>
      <c r="FP394" s="31"/>
      <c r="FQ394" s="31"/>
      <c r="FR394" s="31"/>
      <c r="FS394" s="31"/>
      <c r="FT394" s="31"/>
      <c r="FU394" s="31"/>
      <c r="FV394" s="31"/>
      <c r="FW394" s="31"/>
      <c r="FX394" s="31"/>
      <c r="FY394" s="31"/>
      <c r="FZ394" s="31"/>
      <c r="GA394" s="31"/>
      <c r="GB394" s="31"/>
      <c r="GC394" s="31"/>
      <c r="GD394" s="31"/>
      <c r="GE394" s="31"/>
      <c r="GF394" s="31"/>
      <c r="GG394" s="31"/>
      <c r="GH394" s="31"/>
      <c r="GI394" s="31"/>
      <c r="GJ394" s="31"/>
      <c r="GK394" s="31"/>
      <c r="GL394" s="31"/>
      <c r="GM394" s="31"/>
      <c r="GN394" s="31"/>
      <c r="GO394" s="31"/>
      <c r="GP394" s="31"/>
      <c r="GQ394" s="31"/>
      <c r="GR394" s="31"/>
      <c r="GS394" s="31"/>
      <c r="GT394" s="31"/>
      <c r="GU394" s="31"/>
      <c r="GV394" s="31"/>
      <c r="GW394" s="31"/>
      <c r="GX394" s="31"/>
      <c r="GY394" s="31"/>
      <c r="GZ394" s="31"/>
      <c r="HA394" s="31"/>
      <c r="HB394" s="31"/>
      <c r="HC394" s="31"/>
      <c r="HD394" s="31"/>
      <c r="HE394" s="31"/>
      <c r="HF394" s="31"/>
    </row>
    <row r="395" spans="3:214" x14ac:dyDescent="0.25">
      <c r="C395" s="31"/>
      <c r="D395" s="31"/>
      <c r="H395" s="31"/>
      <c r="J395" s="86"/>
      <c r="K395" s="86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  <c r="BZ395" s="31"/>
      <c r="CA395" s="31"/>
      <c r="CB395" s="31"/>
      <c r="CC395" s="31"/>
      <c r="CD395" s="31"/>
      <c r="CE395" s="31"/>
      <c r="CF395" s="31"/>
      <c r="CG395" s="31"/>
      <c r="CH395" s="31"/>
      <c r="CI395" s="31"/>
      <c r="CJ395" s="31"/>
      <c r="CK395" s="31"/>
      <c r="CL395" s="31"/>
      <c r="CM395" s="31"/>
      <c r="CN395" s="31"/>
      <c r="CO395" s="31"/>
      <c r="CP395" s="31"/>
      <c r="CQ395" s="31"/>
      <c r="CR395" s="31"/>
      <c r="CS395" s="31"/>
      <c r="CT395" s="31"/>
      <c r="CU395" s="31"/>
      <c r="CV395" s="31"/>
      <c r="CW395" s="31"/>
      <c r="CX395" s="31"/>
      <c r="CY395" s="31"/>
      <c r="CZ395" s="31"/>
      <c r="DA395" s="31"/>
      <c r="DB395" s="31"/>
      <c r="DC395" s="31"/>
      <c r="DD395" s="31"/>
      <c r="DE395" s="31"/>
      <c r="DF395" s="31"/>
      <c r="DG395" s="31"/>
      <c r="DH395" s="31"/>
      <c r="DI395" s="31"/>
      <c r="DJ395" s="31"/>
      <c r="DK395" s="31"/>
      <c r="DL395" s="31"/>
      <c r="DM395" s="31"/>
      <c r="DN395" s="31"/>
      <c r="DO395" s="31"/>
      <c r="DP395" s="31"/>
      <c r="DQ395" s="31"/>
      <c r="DR395" s="31"/>
      <c r="DS395" s="31"/>
      <c r="DT395" s="31"/>
      <c r="DU395" s="31"/>
      <c r="DV395" s="31"/>
      <c r="DW395" s="31"/>
      <c r="DX395" s="31"/>
      <c r="DY395" s="31"/>
      <c r="DZ395" s="31"/>
      <c r="EA395" s="31"/>
      <c r="EB395" s="31"/>
      <c r="EC395" s="31"/>
      <c r="ED395" s="31"/>
      <c r="EE395" s="31"/>
      <c r="EF395" s="31"/>
      <c r="EG395" s="31"/>
      <c r="EH395" s="31"/>
      <c r="EI395" s="31"/>
      <c r="EJ395" s="31"/>
      <c r="EK395" s="31"/>
      <c r="EL395" s="31"/>
      <c r="EM395" s="31"/>
      <c r="EN395" s="31"/>
      <c r="EO395" s="31"/>
      <c r="EP395" s="31"/>
      <c r="EQ395" s="31"/>
      <c r="ER395" s="31"/>
      <c r="ES395" s="31"/>
      <c r="ET395" s="31"/>
      <c r="EU395" s="31"/>
      <c r="EV395" s="31"/>
      <c r="EW395" s="31"/>
      <c r="EX395" s="31"/>
      <c r="EY395" s="31"/>
      <c r="EZ395" s="31"/>
      <c r="FA395" s="31"/>
      <c r="FB395" s="31"/>
      <c r="FC395" s="31"/>
      <c r="FD395" s="31"/>
      <c r="FE395" s="31"/>
      <c r="FF395" s="31"/>
      <c r="FG395" s="31"/>
      <c r="FH395" s="31"/>
      <c r="FI395" s="31"/>
      <c r="FJ395" s="31"/>
      <c r="FK395" s="31"/>
      <c r="FL395" s="31"/>
      <c r="FM395" s="31"/>
      <c r="FN395" s="31"/>
      <c r="FO395" s="31"/>
      <c r="FP395" s="31"/>
      <c r="FQ395" s="31"/>
      <c r="FR395" s="31"/>
      <c r="FS395" s="31"/>
      <c r="FT395" s="31"/>
      <c r="FU395" s="31"/>
      <c r="FV395" s="31"/>
      <c r="FW395" s="31"/>
      <c r="FX395" s="31"/>
      <c r="FY395" s="31"/>
      <c r="FZ395" s="31"/>
      <c r="GA395" s="31"/>
      <c r="GB395" s="31"/>
      <c r="GC395" s="31"/>
      <c r="GD395" s="31"/>
      <c r="GE395" s="31"/>
      <c r="GF395" s="31"/>
      <c r="GG395" s="31"/>
      <c r="GH395" s="31"/>
      <c r="GI395" s="31"/>
      <c r="GJ395" s="31"/>
      <c r="GK395" s="31"/>
      <c r="GL395" s="31"/>
      <c r="GM395" s="31"/>
      <c r="GN395" s="31"/>
      <c r="GO395" s="31"/>
      <c r="GP395" s="31"/>
      <c r="GQ395" s="31"/>
      <c r="GR395" s="31"/>
      <c r="GS395" s="31"/>
      <c r="GT395" s="31"/>
      <c r="GU395" s="31"/>
      <c r="GV395" s="31"/>
      <c r="GW395" s="31"/>
      <c r="GX395" s="31"/>
      <c r="GY395" s="31"/>
      <c r="GZ395" s="31"/>
      <c r="HA395" s="31"/>
      <c r="HB395" s="31"/>
      <c r="HC395" s="31"/>
      <c r="HD395" s="31"/>
      <c r="HE395" s="31"/>
      <c r="HF395" s="31"/>
    </row>
    <row r="396" spans="3:214" x14ac:dyDescent="0.25">
      <c r="C396" s="31"/>
      <c r="D396" s="31"/>
      <c r="H396" s="31"/>
      <c r="J396" s="86"/>
      <c r="K396" s="86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  <c r="BZ396" s="31"/>
      <c r="CA396" s="31"/>
      <c r="CB396" s="31"/>
      <c r="CC396" s="31"/>
      <c r="CD396" s="31"/>
      <c r="CE396" s="31"/>
      <c r="CF396" s="31"/>
      <c r="CG396" s="31"/>
      <c r="CH396" s="31"/>
      <c r="CI396" s="31"/>
      <c r="CJ396" s="31"/>
      <c r="CK396" s="31"/>
      <c r="CL396" s="31"/>
      <c r="CM396" s="31"/>
      <c r="CN396" s="31"/>
      <c r="CO396" s="31"/>
      <c r="CP396" s="31"/>
      <c r="CQ396" s="31"/>
      <c r="CR396" s="31"/>
      <c r="CS396" s="31"/>
      <c r="CT396" s="31"/>
      <c r="CU396" s="31"/>
      <c r="CV396" s="31"/>
      <c r="CW396" s="31"/>
      <c r="CX396" s="31"/>
      <c r="CY396" s="31"/>
      <c r="CZ396" s="31"/>
      <c r="DA396" s="31"/>
      <c r="DB396" s="31"/>
      <c r="DC396" s="31"/>
      <c r="DD396" s="31"/>
      <c r="DE396" s="31"/>
      <c r="DF396" s="31"/>
      <c r="DG396" s="31"/>
      <c r="DH396" s="31"/>
      <c r="DI396" s="31"/>
      <c r="DJ396" s="31"/>
      <c r="DK396" s="31"/>
      <c r="DL396" s="31"/>
      <c r="DM396" s="31"/>
      <c r="DN396" s="31"/>
      <c r="DO396" s="31"/>
      <c r="DP396" s="31"/>
      <c r="DQ396" s="31"/>
      <c r="DR396" s="31"/>
      <c r="DS396" s="31"/>
      <c r="DT396" s="31"/>
      <c r="DU396" s="31"/>
      <c r="DV396" s="31"/>
      <c r="DW396" s="31"/>
      <c r="DX396" s="31"/>
      <c r="DY396" s="31"/>
      <c r="DZ396" s="31"/>
      <c r="EA396" s="31"/>
      <c r="EB396" s="31"/>
      <c r="EC396" s="31"/>
      <c r="ED396" s="31"/>
      <c r="EE396" s="31"/>
      <c r="EF396" s="31"/>
      <c r="EG396" s="31"/>
      <c r="EH396" s="31"/>
      <c r="EI396" s="31"/>
      <c r="EJ396" s="31"/>
      <c r="EK396" s="31"/>
      <c r="EL396" s="31"/>
      <c r="EM396" s="31"/>
      <c r="EN396" s="31"/>
      <c r="EO396" s="31"/>
      <c r="EP396" s="31"/>
      <c r="EQ396" s="31"/>
      <c r="ER396" s="31"/>
      <c r="ES396" s="31"/>
      <c r="ET396" s="31"/>
      <c r="EU396" s="31"/>
      <c r="EV396" s="31"/>
      <c r="EW396" s="31"/>
      <c r="EX396" s="31"/>
      <c r="EY396" s="31"/>
      <c r="EZ396" s="31"/>
      <c r="FA396" s="31"/>
      <c r="FB396" s="31"/>
      <c r="FC396" s="31"/>
      <c r="FD396" s="31"/>
      <c r="FE396" s="31"/>
      <c r="FF396" s="31"/>
      <c r="FG396" s="31"/>
      <c r="FH396" s="31"/>
      <c r="FI396" s="31"/>
      <c r="FJ396" s="31"/>
      <c r="FK396" s="31"/>
      <c r="FL396" s="31"/>
      <c r="FM396" s="31"/>
      <c r="FN396" s="31"/>
      <c r="FO396" s="31"/>
      <c r="FP396" s="31"/>
      <c r="FQ396" s="31"/>
      <c r="FR396" s="31"/>
      <c r="FS396" s="31"/>
      <c r="FT396" s="31"/>
      <c r="FU396" s="31"/>
      <c r="FV396" s="31"/>
      <c r="FW396" s="31"/>
      <c r="FX396" s="31"/>
      <c r="FY396" s="31"/>
      <c r="FZ396" s="31"/>
      <c r="GA396" s="31"/>
      <c r="GB396" s="31"/>
      <c r="GC396" s="31"/>
      <c r="GD396" s="31"/>
      <c r="GE396" s="31"/>
      <c r="GF396" s="31"/>
      <c r="GG396" s="31"/>
      <c r="GH396" s="31"/>
      <c r="GI396" s="31"/>
      <c r="GJ396" s="31"/>
      <c r="GK396" s="31"/>
      <c r="GL396" s="31"/>
      <c r="GM396" s="31"/>
      <c r="GN396" s="31"/>
      <c r="GO396" s="31"/>
      <c r="GP396" s="31"/>
      <c r="GQ396" s="31"/>
      <c r="GR396" s="31"/>
      <c r="GS396" s="31"/>
      <c r="GT396" s="31"/>
      <c r="GU396" s="31"/>
      <c r="GV396" s="31"/>
      <c r="GW396" s="31"/>
      <c r="GX396" s="31"/>
      <c r="GY396" s="31"/>
      <c r="GZ396" s="31"/>
      <c r="HA396" s="31"/>
      <c r="HB396" s="31"/>
      <c r="HC396" s="31"/>
      <c r="HD396" s="31"/>
      <c r="HE396" s="31"/>
      <c r="HF396" s="31"/>
    </row>
    <row r="397" spans="3:214" x14ac:dyDescent="0.25">
      <c r="C397" s="31"/>
      <c r="D397" s="31"/>
      <c r="H397" s="31"/>
      <c r="J397" s="86"/>
      <c r="K397" s="86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  <c r="BZ397" s="31"/>
      <c r="CA397" s="31"/>
      <c r="CB397" s="31"/>
      <c r="CC397" s="31"/>
      <c r="CD397" s="31"/>
      <c r="CE397" s="31"/>
      <c r="CF397" s="31"/>
      <c r="CG397" s="31"/>
      <c r="CH397" s="31"/>
      <c r="CI397" s="31"/>
      <c r="CJ397" s="31"/>
      <c r="CK397" s="31"/>
      <c r="CL397" s="31"/>
      <c r="CM397" s="31"/>
      <c r="CN397" s="31"/>
      <c r="CO397" s="31"/>
      <c r="CP397" s="31"/>
      <c r="CQ397" s="31"/>
      <c r="CR397" s="31"/>
      <c r="CS397" s="31"/>
      <c r="CT397" s="31"/>
      <c r="CU397" s="31"/>
      <c r="CV397" s="31"/>
      <c r="CW397" s="31"/>
      <c r="CX397" s="31"/>
      <c r="CY397" s="31"/>
      <c r="CZ397" s="31"/>
      <c r="DA397" s="31"/>
      <c r="DB397" s="31"/>
      <c r="DC397" s="31"/>
      <c r="DD397" s="31"/>
      <c r="DE397" s="31"/>
      <c r="DF397" s="31"/>
      <c r="DG397" s="31"/>
      <c r="DH397" s="31"/>
      <c r="DI397" s="31"/>
      <c r="DJ397" s="31"/>
      <c r="DK397" s="31"/>
      <c r="DL397" s="31"/>
      <c r="DM397" s="31"/>
      <c r="DN397" s="31"/>
      <c r="DO397" s="31"/>
      <c r="DP397" s="31"/>
      <c r="DQ397" s="31"/>
      <c r="DR397" s="31"/>
      <c r="DS397" s="31"/>
      <c r="DT397" s="31"/>
      <c r="DU397" s="31"/>
      <c r="DV397" s="31"/>
      <c r="DW397" s="31"/>
      <c r="DX397" s="31"/>
      <c r="DY397" s="31"/>
      <c r="DZ397" s="31"/>
      <c r="EA397" s="31"/>
      <c r="EB397" s="31"/>
      <c r="EC397" s="31"/>
      <c r="ED397" s="31"/>
      <c r="EE397" s="31"/>
      <c r="EF397" s="31"/>
      <c r="EG397" s="31"/>
      <c r="EH397" s="31"/>
      <c r="EI397" s="31"/>
      <c r="EJ397" s="31"/>
      <c r="EK397" s="31"/>
      <c r="EL397" s="31"/>
      <c r="EM397" s="31"/>
      <c r="EN397" s="31"/>
      <c r="EO397" s="31"/>
      <c r="EP397" s="31"/>
      <c r="EQ397" s="31"/>
      <c r="ER397" s="31"/>
      <c r="ES397" s="31"/>
      <c r="ET397" s="31"/>
      <c r="EU397" s="31"/>
      <c r="EV397" s="31"/>
      <c r="EW397" s="31"/>
      <c r="EX397" s="31"/>
      <c r="EY397" s="31"/>
      <c r="EZ397" s="31"/>
      <c r="FA397" s="31"/>
      <c r="FB397" s="31"/>
      <c r="FC397" s="31"/>
      <c r="FD397" s="31"/>
      <c r="FE397" s="31"/>
      <c r="FF397" s="31"/>
      <c r="FG397" s="31"/>
      <c r="FH397" s="31"/>
      <c r="FI397" s="31"/>
      <c r="FJ397" s="31"/>
      <c r="FK397" s="31"/>
      <c r="FL397" s="31"/>
      <c r="FM397" s="31"/>
      <c r="FN397" s="31"/>
      <c r="FO397" s="31"/>
      <c r="FP397" s="31"/>
      <c r="FQ397" s="31"/>
      <c r="FR397" s="31"/>
      <c r="FS397" s="31"/>
      <c r="FT397" s="31"/>
      <c r="FU397" s="31"/>
      <c r="FV397" s="31"/>
      <c r="FW397" s="31"/>
      <c r="FX397" s="31"/>
      <c r="FY397" s="31"/>
      <c r="FZ397" s="31"/>
      <c r="GA397" s="31"/>
      <c r="GB397" s="31"/>
      <c r="GC397" s="31"/>
      <c r="GD397" s="31"/>
      <c r="GE397" s="31"/>
      <c r="GF397" s="31"/>
      <c r="GG397" s="31"/>
      <c r="GH397" s="31"/>
      <c r="GI397" s="31"/>
      <c r="GJ397" s="31"/>
      <c r="GK397" s="31"/>
      <c r="GL397" s="31"/>
      <c r="GM397" s="31"/>
      <c r="GN397" s="31"/>
      <c r="GO397" s="31"/>
      <c r="GP397" s="31"/>
      <c r="GQ397" s="31"/>
      <c r="GR397" s="31"/>
      <c r="GS397" s="31"/>
      <c r="GT397" s="31"/>
      <c r="GU397" s="31"/>
      <c r="GV397" s="31"/>
      <c r="GW397" s="31"/>
      <c r="GX397" s="31"/>
      <c r="GY397" s="31"/>
      <c r="GZ397" s="31"/>
      <c r="HA397" s="31"/>
      <c r="HB397" s="31"/>
      <c r="HC397" s="31"/>
      <c r="HD397" s="31"/>
      <c r="HE397" s="31"/>
      <c r="HF397" s="31"/>
    </row>
    <row r="398" spans="3:214" x14ac:dyDescent="0.25">
      <c r="C398" s="31"/>
      <c r="D398" s="31"/>
      <c r="H398" s="31"/>
      <c r="J398" s="86"/>
      <c r="K398" s="86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  <c r="BZ398" s="31"/>
      <c r="CA398" s="31"/>
      <c r="CB398" s="31"/>
      <c r="CC398" s="31"/>
      <c r="CD398" s="31"/>
      <c r="CE398" s="31"/>
      <c r="CF398" s="31"/>
      <c r="CG398" s="31"/>
      <c r="CH398" s="31"/>
      <c r="CI398" s="31"/>
      <c r="CJ398" s="31"/>
      <c r="CK398" s="31"/>
      <c r="CL398" s="31"/>
      <c r="CM398" s="31"/>
      <c r="CN398" s="31"/>
      <c r="CO398" s="31"/>
      <c r="CP398" s="31"/>
      <c r="CQ398" s="31"/>
      <c r="CR398" s="31"/>
      <c r="CS398" s="31"/>
      <c r="CT398" s="31"/>
      <c r="CU398" s="31"/>
      <c r="CV398" s="31"/>
      <c r="CW398" s="31"/>
      <c r="CX398" s="31"/>
      <c r="CY398" s="31"/>
      <c r="CZ398" s="31"/>
      <c r="DA398" s="31"/>
      <c r="DB398" s="31"/>
      <c r="DC398" s="31"/>
      <c r="DD398" s="31"/>
      <c r="DE398" s="31"/>
      <c r="DF398" s="31"/>
      <c r="DG398" s="31"/>
      <c r="DH398" s="31"/>
      <c r="DI398" s="31"/>
      <c r="DJ398" s="31"/>
      <c r="DK398" s="31"/>
      <c r="DL398" s="31"/>
      <c r="DM398" s="31"/>
      <c r="DN398" s="31"/>
      <c r="DO398" s="31"/>
      <c r="DP398" s="31"/>
      <c r="DQ398" s="31"/>
      <c r="DR398" s="31"/>
      <c r="DS398" s="31"/>
      <c r="DT398" s="31"/>
      <c r="DU398" s="31"/>
      <c r="DV398" s="31"/>
      <c r="DW398" s="31"/>
      <c r="DX398" s="31"/>
      <c r="DY398" s="31"/>
      <c r="DZ398" s="31"/>
      <c r="EA398" s="31"/>
      <c r="EB398" s="31"/>
      <c r="EC398" s="31"/>
      <c r="ED398" s="31"/>
      <c r="EE398" s="31"/>
      <c r="EF398" s="31"/>
      <c r="EG398" s="31"/>
      <c r="EH398" s="31"/>
      <c r="EI398" s="31"/>
      <c r="EJ398" s="31"/>
      <c r="EK398" s="31"/>
      <c r="EL398" s="31"/>
      <c r="EM398" s="31"/>
      <c r="EN398" s="31"/>
      <c r="EO398" s="31"/>
      <c r="EP398" s="31"/>
      <c r="EQ398" s="31"/>
      <c r="ER398" s="31"/>
      <c r="ES398" s="31"/>
      <c r="ET398" s="31"/>
      <c r="EU398" s="31"/>
      <c r="EV398" s="31"/>
      <c r="EW398" s="31"/>
      <c r="EX398" s="31"/>
      <c r="EY398" s="31"/>
      <c r="EZ398" s="31"/>
      <c r="FA398" s="31"/>
      <c r="FB398" s="31"/>
      <c r="FC398" s="31"/>
      <c r="FD398" s="31"/>
      <c r="FE398" s="31"/>
      <c r="FF398" s="31"/>
      <c r="FG398" s="31"/>
      <c r="FH398" s="31"/>
      <c r="FI398" s="31"/>
      <c r="FJ398" s="31"/>
      <c r="FK398" s="31"/>
      <c r="FL398" s="31"/>
      <c r="FM398" s="31"/>
      <c r="FN398" s="31"/>
      <c r="FO398" s="31"/>
      <c r="FP398" s="31"/>
      <c r="FQ398" s="31"/>
      <c r="FR398" s="31"/>
      <c r="FS398" s="31"/>
      <c r="FT398" s="31"/>
      <c r="FU398" s="31"/>
      <c r="FV398" s="31"/>
      <c r="FW398" s="31"/>
      <c r="FX398" s="31"/>
      <c r="FY398" s="31"/>
      <c r="FZ398" s="31"/>
      <c r="GA398" s="31"/>
      <c r="GB398" s="31"/>
      <c r="GC398" s="31"/>
      <c r="GD398" s="31"/>
      <c r="GE398" s="31"/>
      <c r="GF398" s="31"/>
      <c r="GG398" s="31"/>
      <c r="GH398" s="31"/>
      <c r="GI398" s="31"/>
      <c r="GJ398" s="31"/>
      <c r="GK398" s="31"/>
      <c r="GL398" s="31"/>
      <c r="GM398" s="31"/>
      <c r="GN398" s="31"/>
      <c r="GO398" s="31"/>
      <c r="GP398" s="31"/>
      <c r="GQ398" s="31"/>
      <c r="GR398" s="31"/>
      <c r="GS398" s="31"/>
      <c r="GT398" s="31"/>
      <c r="GU398" s="31"/>
      <c r="GV398" s="31"/>
      <c r="GW398" s="31"/>
      <c r="GX398" s="31"/>
      <c r="GY398" s="31"/>
      <c r="GZ398" s="31"/>
      <c r="HA398" s="31"/>
      <c r="HB398" s="31"/>
      <c r="HC398" s="31"/>
      <c r="HD398" s="31"/>
      <c r="HE398" s="31"/>
      <c r="HF398" s="31"/>
    </row>
    <row r="399" spans="3:214" x14ac:dyDescent="0.25">
      <c r="C399" s="31"/>
      <c r="D399" s="31"/>
      <c r="H399" s="31"/>
      <c r="J399" s="86"/>
      <c r="K399" s="86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  <c r="BZ399" s="31"/>
      <c r="CA399" s="31"/>
      <c r="CB399" s="31"/>
      <c r="CC399" s="31"/>
      <c r="CD399" s="31"/>
      <c r="CE399" s="31"/>
      <c r="CF399" s="31"/>
      <c r="CG399" s="31"/>
      <c r="CH399" s="31"/>
      <c r="CI399" s="31"/>
      <c r="CJ399" s="31"/>
      <c r="CK399" s="31"/>
      <c r="CL399" s="31"/>
      <c r="CM399" s="31"/>
      <c r="CN399" s="31"/>
      <c r="CO399" s="31"/>
      <c r="CP399" s="31"/>
      <c r="CQ399" s="31"/>
      <c r="CR399" s="31"/>
      <c r="CS399" s="31"/>
      <c r="CT399" s="31"/>
      <c r="CU399" s="31"/>
      <c r="CV399" s="31"/>
      <c r="CW399" s="31"/>
      <c r="CX399" s="31"/>
      <c r="CY399" s="31"/>
      <c r="CZ399" s="31"/>
      <c r="DA399" s="31"/>
      <c r="DB399" s="31"/>
      <c r="DC399" s="31"/>
      <c r="DD399" s="31"/>
      <c r="DE399" s="31"/>
      <c r="DF399" s="31"/>
      <c r="DG399" s="31"/>
      <c r="DH399" s="31"/>
      <c r="DI399" s="31"/>
      <c r="DJ399" s="31"/>
      <c r="DK399" s="31"/>
      <c r="DL399" s="31"/>
      <c r="DM399" s="31"/>
      <c r="DN399" s="31"/>
      <c r="DO399" s="31"/>
      <c r="DP399" s="31"/>
      <c r="DQ399" s="31"/>
      <c r="DR399" s="31"/>
      <c r="DS399" s="31"/>
      <c r="DT399" s="31"/>
      <c r="DU399" s="31"/>
      <c r="DV399" s="31"/>
      <c r="DW399" s="31"/>
      <c r="DX399" s="31"/>
      <c r="DY399" s="31"/>
      <c r="DZ399" s="31"/>
      <c r="EA399" s="31"/>
      <c r="EB399" s="31"/>
      <c r="EC399" s="31"/>
      <c r="ED399" s="31"/>
      <c r="EE399" s="31"/>
      <c r="EF399" s="31"/>
      <c r="EG399" s="31"/>
      <c r="EH399" s="31"/>
      <c r="EI399" s="31"/>
      <c r="EJ399" s="31"/>
      <c r="EK399" s="31"/>
      <c r="EL399" s="31"/>
      <c r="EM399" s="31"/>
      <c r="EN399" s="31"/>
      <c r="EO399" s="31"/>
      <c r="EP399" s="31"/>
      <c r="EQ399" s="31"/>
      <c r="ER399" s="31"/>
      <c r="ES399" s="31"/>
      <c r="ET399" s="31"/>
      <c r="EU399" s="31"/>
      <c r="EV399" s="31"/>
      <c r="EW399" s="31"/>
      <c r="EX399" s="31"/>
      <c r="EY399" s="31"/>
      <c r="EZ399" s="31"/>
      <c r="FA399" s="31"/>
      <c r="FB399" s="31"/>
      <c r="FC399" s="31"/>
      <c r="FD399" s="31"/>
      <c r="FE399" s="31"/>
      <c r="FF399" s="31"/>
      <c r="FG399" s="31"/>
      <c r="FH399" s="31"/>
      <c r="FI399" s="31"/>
      <c r="FJ399" s="31"/>
      <c r="FK399" s="31"/>
      <c r="FL399" s="31"/>
      <c r="FM399" s="31"/>
      <c r="FN399" s="31"/>
      <c r="FO399" s="31"/>
      <c r="FP399" s="31"/>
      <c r="FQ399" s="31"/>
      <c r="FR399" s="31"/>
      <c r="FS399" s="31"/>
      <c r="FT399" s="31"/>
      <c r="FU399" s="31"/>
      <c r="FV399" s="31"/>
      <c r="FW399" s="31"/>
      <c r="FX399" s="31"/>
      <c r="FY399" s="31"/>
      <c r="FZ399" s="31"/>
      <c r="GA399" s="31"/>
      <c r="GB399" s="31"/>
      <c r="GC399" s="31"/>
      <c r="GD399" s="31"/>
      <c r="GE399" s="31"/>
      <c r="GF399" s="31"/>
      <c r="GG399" s="31"/>
      <c r="GH399" s="31"/>
      <c r="GI399" s="31"/>
      <c r="GJ399" s="31"/>
      <c r="GK399" s="31"/>
      <c r="GL399" s="31"/>
      <c r="GM399" s="31"/>
      <c r="GN399" s="31"/>
      <c r="GO399" s="31"/>
      <c r="GP399" s="31"/>
      <c r="GQ399" s="31"/>
      <c r="GR399" s="31"/>
      <c r="GS399" s="31"/>
      <c r="GT399" s="31"/>
      <c r="GU399" s="31"/>
      <c r="GV399" s="31"/>
      <c r="GW399" s="31"/>
      <c r="GX399" s="31"/>
      <c r="GY399" s="31"/>
      <c r="GZ399" s="31"/>
      <c r="HA399" s="31"/>
      <c r="HB399" s="31"/>
      <c r="HC399" s="31"/>
      <c r="HD399" s="31"/>
      <c r="HE399" s="31"/>
      <c r="HF399" s="31"/>
    </row>
    <row r="400" spans="3:214" x14ac:dyDescent="0.25">
      <c r="C400" s="31"/>
      <c r="D400" s="31"/>
      <c r="H400" s="31"/>
      <c r="J400" s="86"/>
      <c r="K400" s="86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1"/>
      <c r="CG400" s="31"/>
      <c r="CH400" s="31"/>
      <c r="CI400" s="31"/>
      <c r="CJ400" s="31"/>
      <c r="CK400" s="31"/>
      <c r="CL400" s="31"/>
      <c r="CM400" s="31"/>
      <c r="CN400" s="31"/>
      <c r="CO400" s="31"/>
      <c r="CP400" s="31"/>
      <c r="CQ400" s="31"/>
      <c r="CR400" s="31"/>
      <c r="CS400" s="31"/>
      <c r="CT400" s="31"/>
      <c r="CU400" s="31"/>
      <c r="CV400" s="31"/>
      <c r="CW400" s="31"/>
      <c r="CX400" s="31"/>
      <c r="CY400" s="31"/>
      <c r="CZ400" s="31"/>
      <c r="DA400" s="31"/>
      <c r="DB400" s="31"/>
      <c r="DC400" s="31"/>
      <c r="DD400" s="31"/>
      <c r="DE400" s="31"/>
      <c r="DF400" s="31"/>
      <c r="DG400" s="31"/>
      <c r="DH400" s="31"/>
      <c r="DI400" s="31"/>
      <c r="DJ400" s="31"/>
      <c r="DK400" s="31"/>
      <c r="DL400" s="31"/>
      <c r="DM400" s="31"/>
      <c r="DN400" s="31"/>
      <c r="DO400" s="31"/>
      <c r="DP400" s="31"/>
      <c r="DQ400" s="31"/>
      <c r="DR400" s="31"/>
      <c r="DS400" s="31"/>
      <c r="DT400" s="31"/>
      <c r="DU400" s="31"/>
      <c r="DV400" s="31"/>
      <c r="DW400" s="31"/>
      <c r="DX400" s="31"/>
      <c r="DY400" s="31"/>
      <c r="DZ400" s="31"/>
      <c r="EA400" s="31"/>
      <c r="EB400" s="31"/>
      <c r="EC400" s="31"/>
      <c r="ED400" s="31"/>
      <c r="EE400" s="31"/>
      <c r="EF400" s="31"/>
      <c r="EG400" s="31"/>
      <c r="EH400" s="31"/>
      <c r="EI400" s="31"/>
      <c r="EJ400" s="31"/>
      <c r="EK400" s="31"/>
      <c r="EL400" s="31"/>
      <c r="EM400" s="31"/>
      <c r="EN400" s="31"/>
      <c r="EO400" s="31"/>
      <c r="EP400" s="31"/>
      <c r="EQ400" s="31"/>
      <c r="ER400" s="31"/>
      <c r="ES400" s="31"/>
      <c r="ET400" s="31"/>
      <c r="EU400" s="31"/>
      <c r="EV400" s="31"/>
      <c r="EW400" s="31"/>
      <c r="EX400" s="31"/>
      <c r="EY400" s="31"/>
      <c r="EZ400" s="31"/>
      <c r="FA400" s="31"/>
      <c r="FB400" s="31"/>
      <c r="FC400" s="31"/>
      <c r="FD400" s="31"/>
      <c r="FE400" s="31"/>
      <c r="FF400" s="31"/>
      <c r="FG400" s="31"/>
      <c r="FH400" s="31"/>
      <c r="FI400" s="31"/>
      <c r="FJ400" s="31"/>
      <c r="FK400" s="31"/>
      <c r="FL400" s="31"/>
      <c r="FM400" s="31"/>
      <c r="FN400" s="31"/>
      <c r="FO400" s="31"/>
      <c r="FP400" s="31"/>
      <c r="FQ400" s="31"/>
      <c r="FR400" s="31"/>
      <c r="FS400" s="31"/>
      <c r="FT400" s="31"/>
      <c r="FU400" s="31"/>
      <c r="FV400" s="31"/>
      <c r="FW400" s="31"/>
      <c r="FX400" s="31"/>
      <c r="FY400" s="31"/>
      <c r="FZ400" s="31"/>
      <c r="GA400" s="31"/>
      <c r="GB400" s="31"/>
      <c r="GC400" s="31"/>
      <c r="GD400" s="31"/>
      <c r="GE400" s="31"/>
      <c r="GF400" s="31"/>
      <c r="GG400" s="31"/>
      <c r="GH400" s="31"/>
      <c r="GI400" s="31"/>
      <c r="GJ400" s="31"/>
      <c r="GK400" s="31"/>
      <c r="GL400" s="31"/>
      <c r="GM400" s="31"/>
      <c r="GN400" s="31"/>
      <c r="GO400" s="31"/>
      <c r="GP400" s="31"/>
      <c r="GQ400" s="31"/>
      <c r="GR400" s="31"/>
      <c r="GS400" s="31"/>
      <c r="GT400" s="31"/>
      <c r="GU400" s="31"/>
      <c r="GV400" s="31"/>
      <c r="GW400" s="31"/>
      <c r="GX400" s="31"/>
      <c r="GY400" s="31"/>
      <c r="GZ400" s="31"/>
      <c r="HA400" s="31"/>
      <c r="HB400" s="31"/>
      <c r="HC400" s="31"/>
      <c r="HD400" s="31"/>
      <c r="HE400" s="31"/>
      <c r="HF400" s="31"/>
    </row>
    <row r="401" spans="3:214" x14ac:dyDescent="0.25">
      <c r="C401" s="31"/>
      <c r="D401" s="31"/>
      <c r="H401" s="31"/>
      <c r="J401" s="86"/>
      <c r="K401" s="86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  <c r="CA401" s="31"/>
      <c r="CB401" s="31"/>
      <c r="CC401" s="31"/>
      <c r="CD401" s="31"/>
      <c r="CE401" s="31"/>
      <c r="CF401" s="31"/>
      <c r="CG401" s="31"/>
      <c r="CH401" s="31"/>
      <c r="CI401" s="31"/>
      <c r="CJ401" s="31"/>
      <c r="CK401" s="31"/>
      <c r="CL401" s="31"/>
      <c r="CM401" s="31"/>
      <c r="CN401" s="31"/>
      <c r="CO401" s="31"/>
      <c r="CP401" s="31"/>
      <c r="CQ401" s="31"/>
      <c r="CR401" s="31"/>
      <c r="CS401" s="31"/>
      <c r="CT401" s="31"/>
      <c r="CU401" s="31"/>
      <c r="CV401" s="31"/>
      <c r="CW401" s="31"/>
      <c r="CX401" s="31"/>
      <c r="CY401" s="31"/>
      <c r="CZ401" s="31"/>
      <c r="DA401" s="31"/>
      <c r="DB401" s="31"/>
      <c r="DC401" s="31"/>
      <c r="DD401" s="31"/>
      <c r="DE401" s="31"/>
      <c r="DF401" s="31"/>
      <c r="DG401" s="31"/>
      <c r="DH401" s="31"/>
      <c r="DI401" s="31"/>
      <c r="DJ401" s="31"/>
      <c r="DK401" s="31"/>
      <c r="DL401" s="31"/>
      <c r="DM401" s="31"/>
      <c r="DN401" s="31"/>
      <c r="DO401" s="31"/>
      <c r="DP401" s="31"/>
      <c r="DQ401" s="31"/>
      <c r="DR401" s="31"/>
      <c r="DS401" s="31"/>
      <c r="DT401" s="31"/>
      <c r="DU401" s="31"/>
      <c r="DV401" s="31"/>
      <c r="DW401" s="31"/>
      <c r="DX401" s="31"/>
      <c r="DY401" s="31"/>
      <c r="DZ401" s="31"/>
      <c r="EA401" s="31"/>
      <c r="EB401" s="31"/>
      <c r="EC401" s="31"/>
      <c r="ED401" s="31"/>
      <c r="EE401" s="31"/>
      <c r="EF401" s="31"/>
      <c r="EG401" s="31"/>
      <c r="EH401" s="31"/>
      <c r="EI401" s="31"/>
      <c r="EJ401" s="31"/>
      <c r="EK401" s="31"/>
      <c r="EL401" s="31"/>
      <c r="EM401" s="31"/>
      <c r="EN401" s="31"/>
      <c r="EO401" s="31"/>
      <c r="EP401" s="31"/>
      <c r="EQ401" s="31"/>
      <c r="ER401" s="31"/>
      <c r="ES401" s="31"/>
      <c r="ET401" s="31"/>
      <c r="EU401" s="31"/>
      <c r="EV401" s="31"/>
      <c r="EW401" s="31"/>
      <c r="EX401" s="31"/>
      <c r="EY401" s="31"/>
      <c r="EZ401" s="31"/>
      <c r="FA401" s="31"/>
      <c r="FB401" s="31"/>
      <c r="FC401" s="31"/>
      <c r="FD401" s="31"/>
      <c r="FE401" s="31"/>
      <c r="FF401" s="31"/>
      <c r="FG401" s="31"/>
      <c r="FH401" s="31"/>
      <c r="FI401" s="31"/>
      <c r="FJ401" s="31"/>
      <c r="FK401" s="31"/>
      <c r="FL401" s="31"/>
      <c r="FM401" s="31"/>
      <c r="FN401" s="31"/>
      <c r="FO401" s="31"/>
      <c r="FP401" s="31"/>
      <c r="FQ401" s="31"/>
      <c r="FR401" s="31"/>
      <c r="FS401" s="31"/>
      <c r="FT401" s="31"/>
      <c r="FU401" s="31"/>
      <c r="FV401" s="31"/>
      <c r="FW401" s="31"/>
      <c r="FX401" s="31"/>
      <c r="FY401" s="31"/>
      <c r="FZ401" s="31"/>
      <c r="GA401" s="31"/>
      <c r="GB401" s="31"/>
      <c r="GC401" s="31"/>
      <c r="GD401" s="31"/>
      <c r="GE401" s="31"/>
      <c r="GF401" s="31"/>
      <c r="GG401" s="31"/>
      <c r="GH401" s="31"/>
      <c r="GI401" s="31"/>
      <c r="GJ401" s="31"/>
      <c r="GK401" s="31"/>
      <c r="GL401" s="31"/>
      <c r="GM401" s="31"/>
      <c r="GN401" s="31"/>
      <c r="GO401" s="31"/>
      <c r="GP401" s="31"/>
      <c r="GQ401" s="31"/>
      <c r="GR401" s="31"/>
      <c r="GS401" s="31"/>
      <c r="GT401" s="31"/>
      <c r="GU401" s="31"/>
      <c r="GV401" s="31"/>
      <c r="GW401" s="31"/>
      <c r="GX401" s="31"/>
      <c r="GY401" s="31"/>
      <c r="GZ401" s="31"/>
      <c r="HA401" s="31"/>
      <c r="HB401" s="31"/>
      <c r="HC401" s="31"/>
      <c r="HD401" s="31"/>
      <c r="HE401" s="31"/>
      <c r="HF401" s="31"/>
    </row>
    <row r="402" spans="3:214" x14ac:dyDescent="0.25">
      <c r="C402" s="31"/>
      <c r="D402" s="31"/>
      <c r="H402" s="31"/>
      <c r="J402" s="86"/>
      <c r="K402" s="86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  <c r="CA402" s="31"/>
      <c r="CB402" s="31"/>
      <c r="CC402" s="31"/>
      <c r="CD402" s="31"/>
      <c r="CE402" s="31"/>
      <c r="CF402" s="31"/>
      <c r="CG402" s="31"/>
      <c r="CH402" s="31"/>
      <c r="CI402" s="31"/>
      <c r="CJ402" s="31"/>
      <c r="CK402" s="31"/>
      <c r="CL402" s="31"/>
      <c r="CM402" s="31"/>
      <c r="CN402" s="31"/>
      <c r="CO402" s="31"/>
      <c r="CP402" s="31"/>
      <c r="CQ402" s="31"/>
      <c r="CR402" s="31"/>
      <c r="CS402" s="31"/>
      <c r="CT402" s="31"/>
      <c r="CU402" s="31"/>
      <c r="CV402" s="31"/>
      <c r="CW402" s="31"/>
      <c r="CX402" s="31"/>
      <c r="CY402" s="31"/>
      <c r="CZ402" s="31"/>
      <c r="DA402" s="31"/>
      <c r="DB402" s="31"/>
      <c r="DC402" s="31"/>
      <c r="DD402" s="31"/>
      <c r="DE402" s="31"/>
      <c r="DF402" s="31"/>
      <c r="DG402" s="31"/>
      <c r="DH402" s="31"/>
      <c r="DI402" s="31"/>
      <c r="DJ402" s="31"/>
      <c r="DK402" s="31"/>
      <c r="DL402" s="31"/>
      <c r="DM402" s="31"/>
      <c r="DN402" s="31"/>
      <c r="DO402" s="31"/>
      <c r="DP402" s="31"/>
      <c r="DQ402" s="31"/>
      <c r="DR402" s="31"/>
      <c r="DS402" s="31"/>
      <c r="DT402" s="31"/>
      <c r="DU402" s="31"/>
      <c r="DV402" s="31"/>
      <c r="DW402" s="31"/>
      <c r="DX402" s="31"/>
      <c r="DY402" s="31"/>
      <c r="DZ402" s="31"/>
      <c r="EA402" s="31"/>
      <c r="EB402" s="31"/>
      <c r="EC402" s="31"/>
      <c r="ED402" s="31"/>
      <c r="EE402" s="31"/>
      <c r="EF402" s="31"/>
      <c r="EG402" s="31"/>
      <c r="EH402" s="31"/>
      <c r="EI402" s="31"/>
      <c r="EJ402" s="31"/>
      <c r="EK402" s="31"/>
      <c r="EL402" s="31"/>
      <c r="EM402" s="31"/>
      <c r="EN402" s="31"/>
      <c r="EO402" s="31"/>
      <c r="EP402" s="31"/>
      <c r="EQ402" s="31"/>
      <c r="ER402" s="31"/>
      <c r="ES402" s="31"/>
      <c r="ET402" s="31"/>
      <c r="EU402" s="31"/>
      <c r="EV402" s="31"/>
      <c r="EW402" s="31"/>
      <c r="EX402" s="31"/>
      <c r="EY402" s="31"/>
      <c r="EZ402" s="31"/>
      <c r="FA402" s="31"/>
      <c r="FB402" s="31"/>
      <c r="FC402" s="31"/>
      <c r="FD402" s="31"/>
      <c r="FE402" s="31"/>
      <c r="FF402" s="31"/>
      <c r="FG402" s="31"/>
      <c r="FH402" s="31"/>
      <c r="FI402" s="31"/>
      <c r="FJ402" s="31"/>
      <c r="FK402" s="31"/>
      <c r="FL402" s="31"/>
      <c r="FM402" s="31"/>
      <c r="FN402" s="31"/>
      <c r="FO402" s="31"/>
      <c r="FP402" s="31"/>
      <c r="FQ402" s="31"/>
      <c r="FR402" s="31"/>
      <c r="FS402" s="31"/>
      <c r="FT402" s="31"/>
      <c r="FU402" s="31"/>
      <c r="FV402" s="31"/>
      <c r="FW402" s="31"/>
      <c r="FX402" s="31"/>
      <c r="FY402" s="31"/>
      <c r="FZ402" s="31"/>
      <c r="GA402" s="31"/>
      <c r="GB402" s="31"/>
      <c r="GC402" s="31"/>
      <c r="GD402" s="31"/>
      <c r="GE402" s="31"/>
      <c r="GF402" s="31"/>
      <c r="GG402" s="31"/>
      <c r="GH402" s="31"/>
      <c r="GI402" s="31"/>
      <c r="GJ402" s="31"/>
      <c r="GK402" s="31"/>
      <c r="GL402" s="31"/>
      <c r="GM402" s="31"/>
      <c r="GN402" s="31"/>
      <c r="GO402" s="31"/>
      <c r="GP402" s="31"/>
      <c r="GQ402" s="31"/>
      <c r="GR402" s="31"/>
      <c r="GS402" s="31"/>
      <c r="GT402" s="31"/>
      <c r="GU402" s="31"/>
      <c r="GV402" s="31"/>
      <c r="GW402" s="31"/>
      <c r="GX402" s="31"/>
      <c r="GY402" s="31"/>
      <c r="GZ402" s="31"/>
      <c r="HA402" s="31"/>
      <c r="HB402" s="31"/>
      <c r="HC402" s="31"/>
      <c r="HD402" s="31"/>
      <c r="HE402" s="31"/>
      <c r="HF402" s="31"/>
    </row>
    <row r="403" spans="3:214" x14ac:dyDescent="0.25">
      <c r="C403" s="31"/>
      <c r="D403" s="31"/>
      <c r="H403" s="31"/>
      <c r="J403" s="86"/>
      <c r="K403" s="86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  <c r="BZ403" s="31"/>
      <c r="CA403" s="31"/>
      <c r="CB403" s="31"/>
      <c r="CC403" s="31"/>
      <c r="CD403" s="31"/>
      <c r="CE403" s="31"/>
      <c r="CF403" s="31"/>
      <c r="CG403" s="31"/>
      <c r="CH403" s="31"/>
      <c r="CI403" s="31"/>
      <c r="CJ403" s="31"/>
      <c r="CK403" s="31"/>
      <c r="CL403" s="31"/>
      <c r="CM403" s="31"/>
      <c r="CN403" s="31"/>
      <c r="CO403" s="31"/>
      <c r="CP403" s="31"/>
      <c r="CQ403" s="31"/>
      <c r="CR403" s="31"/>
      <c r="CS403" s="31"/>
      <c r="CT403" s="31"/>
      <c r="CU403" s="31"/>
      <c r="CV403" s="31"/>
      <c r="CW403" s="31"/>
      <c r="CX403" s="31"/>
      <c r="CY403" s="31"/>
      <c r="CZ403" s="31"/>
      <c r="DA403" s="31"/>
      <c r="DB403" s="31"/>
      <c r="DC403" s="31"/>
      <c r="DD403" s="31"/>
      <c r="DE403" s="31"/>
      <c r="DF403" s="31"/>
      <c r="DG403" s="31"/>
      <c r="DH403" s="31"/>
      <c r="DI403" s="31"/>
      <c r="DJ403" s="31"/>
      <c r="DK403" s="31"/>
      <c r="DL403" s="31"/>
      <c r="DM403" s="31"/>
      <c r="DN403" s="31"/>
      <c r="DO403" s="31"/>
      <c r="DP403" s="31"/>
      <c r="DQ403" s="31"/>
      <c r="DR403" s="31"/>
      <c r="DS403" s="31"/>
      <c r="DT403" s="31"/>
      <c r="DU403" s="31"/>
      <c r="DV403" s="31"/>
      <c r="DW403" s="31"/>
      <c r="DX403" s="31"/>
      <c r="DY403" s="31"/>
      <c r="DZ403" s="31"/>
      <c r="EA403" s="31"/>
      <c r="EB403" s="31"/>
      <c r="EC403" s="31"/>
      <c r="ED403" s="31"/>
      <c r="EE403" s="31"/>
      <c r="EF403" s="31"/>
      <c r="EG403" s="31"/>
      <c r="EH403" s="31"/>
      <c r="EI403" s="31"/>
      <c r="EJ403" s="31"/>
      <c r="EK403" s="31"/>
      <c r="EL403" s="31"/>
      <c r="EM403" s="31"/>
      <c r="EN403" s="31"/>
      <c r="EO403" s="31"/>
      <c r="EP403" s="31"/>
      <c r="EQ403" s="31"/>
      <c r="ER403" s="31"/>
      <c r="ES403" s="31"/>
      <c r="ET403" s="31"/>
      <c r="EU403" s="31"/>
      <c r="EV403" s="31"/>
      <c r="EW403" s="31"/>
      <c r="EX403" s="31"/>
      <c r="EY403" s="31"/>
      <c r="EZ403" s="31"/>
      <c r="FA403" s="31"/>
      <c r="FB403" s="31"/>
      <c r="FC403" s="31"/>
      <c r="FD403" s="31"/>
      <c r="FE403" s="31"/>
      <c r="FF403" s="31"/>
      <c r="FG403" s="31"/>
      <c r="FH403" s="31"/>
      <c r="FI403" s="31"/>
      <c r="FJ403" s="31"/>
      <c r="FK403" s="31"/>
      <c r="FL403" s="31"/>
      <c r="FM403" s="31"/>
      <c r="FN403" s="31"/>
      <c r="FO403" s="31"/>
      <c r="FP403" s="31"/>
      <c r="FQ403" s="31"/>
      <c r="FR403" s="31"/>
      <c r="FS403" s="31"/>
      <c r="FT403" s="31"/>
      <c r="FU403" s="31"/>
      <c r="FV403" s="31"/>
      <c r="FW403" s="31"/>
      <c r="FX403" s="31"/>
      <c r="FY403" s="31"/>
      <c r="FZ403" s="31"/>
      <c r="GA403" s="31"/>
      <c r="GB403" s="31"/>
      <c r="GC403" s="31"/>
      <c r="GD403" s="31"/>
      <c r="GE403" s="31"/>
      <c r="GF403" s="31"/>
      <c r="GG403" s="31"/>
      <c r="GH403" s="31"/>
      <c r="GI403" s="31"/>
      <c r="GJ403" s="31"/>
      <c r="GK403" s="31"/>
      <c r="GL403" s="31"/>
      <c r="GM403" s="31"/>
      <c r="GN403" s="31"/>
      <c r="GO403" s="31"/>
      <c r="GP403" s="31"/>
      <c r="GQ403" s="31"/>
      <c r="GR403" s="31"/>
      <c r="GS403" s="31"/>
      <c r="GT403" s="31"/>
      <c r="GU403" s="31"/>
      <c r="GV403" s="31"/>
      <c r="GW403" s="31"/>
      <c r="GX403" s="31"/>
      <c r="GY403" s="31"/>
      <c r="GZ403" s="31"/>
      <c r="HA403" s="31"/>
      <c r="HB403" s="31"/>
      <c r="HC403" s="31"/>
      <c r="HD403" s="31"/>
      <c r="HE403" s="31"/>
      <c r="HF403" s="31"/>
    </row>
    <row r="404" spans="3:214" x14ac:dyDescent="0.25">
      <c r="C404" s="31"/>
      <c r="D404" s="31"/>
      <c r="H404" s="31"/>
      <c r="J404" s="86"/>
      <c r="K404" s="86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  <c r="BZ404" s="31"/>
      <c r="CA404" s="31"/>
      <c r="CB404" s="31"/>
      <c r="CC404" s="31"/>
      <c r="CD404" s="31"/>
      <c r="CE404" s="31"/>
      <c r="CF404" s="31"/>
      <c r="CG404" s="31"/>
      <c r="CH404" s="31"/>
      <c r="CI404" s="31"/>
      <c r="CJ404" s="31"/>
      <c r="CK404" s="31"/>
      <c r="CL404" s="31"/>
      <c r="CM404" s="31"/>
      <c r="CN404" s="31"/>
      <c r="CO404" s="31"/>
      <c r="CP404" s="31"/>
      <c r="CQ404" s="31"/>
      <c r="CR404" s="31"/>
      <c r="CS404" s="31"/>
      <c r="CT404" s="31"/>
      <c r="CU404" s="31"/>
      <c r="CV404" s="31"/>
      <c r="CW404" s="31"/>
      <c r="CX404" s="31"/>
      <c r="CY404" s="31"/>
      <c r="CZ404" s="31"/>
      <c r="DA404" s="31"/>
      <c r="DB404" s="31"/>
      <c r="DC404" s="31"/>
      <c r="DD404" s="31"/>
      <c r="DE404" s="31"/>
      <c r="DF404" s="31"/>
      <c r="DG404" s="31"/>
      <c r="DH404" s="31"/>
      <c r="DI404" s="31"/>
      <c r="DJ404" s="31"/>
      <c r="DK404" s="31"/>
      <c r="DL404" s="31"/>
      <c r="DM404" s="31"/>
      <c r="DN404" s="31"/>
      <c r="DO404" s="31"/>
      <c r="DP404" s="31"/>
      <c r="DQ404" s="31"/>
      <c r="DR404" s="31"/>
      <c r="DS404" s="31"/>
      <c r="DT404" s="31"/>
      <c r="DU404" s="31"/>
      <c r="DV404" s="31"/>
      <c r="DW404" s="31"/>
      <c r="DX404" s="31"/>
      <c r="DY404" s="31"/>
      <c r="DZ404" s="31"/>
      <c r="EA404" s="31"/>
      <c r="EB404" s="31"/>
      <c r="EC404" s="31"/>
      <c r="ED404" s="31"/>
      <c r="EE404" s="31"/>
      <c r="EF404" s="31"/>
      <c r="EG404" s="31"/>
      <c r="EH404" s="31"/>
      <c r="EI404" s="31"/>
      <c r="EJ404" s="31"/>
      <c r="EK404" s="31"/>
      <c r="EL404" s="31"/>
      <c r="EM404" s="31"/>
      <c r="EN404" s="31"/>
      <c r="EO404" s="31"/>
      <c r="EP404" s="31"/>
      <c r="EQ404" s="31"/>
      <c r="ER404" s="31"/>
      <c r="ES404" s="31"/>
      <c r="ET404" s="31"/>
      <c r="EU404" s="31"/>
      <c r="EV404" s="31"/>
      <c r="EW404" s="31"/>
      <c r="EX404" s="31"/>
      <c r="EY404" s="31"/>
      <c r="EZ404" s="31"/>
      <c r="FA404" s="31"/>
      <c r="FB404" s="31"/>
      <c r="FC404" s="31"/>
      <c r="FD404" s="31"/>
      <c r="FE404" s="31"/>
      <c r="FF404" s="31"/>
      <c r="FG404" s="31"/>
      <c r="FH404" s="31"/>
      <c r="FI404" s="31"/>
      <c r="FJ404" s="31"/>
      <c r="FK404" s="31"/>
      <c r="FL404" s="31"/>
      <c r="FM404" s="31"/>
      <c r="FN404" s="31"/>
      <c r="FO404" s="31"/>
      <c r="FP404" s="31"/>
      <c r="FQ404" s="31"/>
      <c r="FR404" s="31"/>
      <c r="FS404" s="31"/>
      <c r="FT404" s="31"/>
      <c r="FU404" s="31"/>
      <c r="FV404" s="31"/>
      <c r="FW404" s="31"/>
      <c r="FX404" s="31"/>
      <c r="FY404" s="31"/>
      <c r="FZ404" s="31"/>
      <c r="GA404" s="31"/>
      <c r="GB404" s="31"/>
      <c r="GC404" s="31"/>
      <c r="GD404" s="31"/>
      <c r="GE404" s="31"/>
      <c r="GF404" s="31"/>
      <c r="GG404" s="31"/>
      <c r="GH404" s="31"/>
      <c r="GI404" s="31"/>
      <c r="GJ404" s="31"/>
      <c r="GK404" s="31"/>
      <c r="GL404" s="31"/>
      <c r="GM404" s="31"/>
      <c r="GN404" s="31"/>
      <c r="GO404" s="31"/>
      <c r="GP404" s="31"/>
      <c r="GQ404" s="31"/>
      <c r="GR404" s="31"/>
      <c r="GS404" s="31"/>
      <c r="GT404" s="31"/>
      <c r="GU404" s="31"/>
      <c r="GV404" s="31"/>
      <c r="GW404" s="31"/>
      <c r="GX404" s="31"/>
      <c r="GY404" s="31"/>
      <c r="GZ404" s="31"/>
      <c r="HA404" s="31"/>
      <c r="HB404" s="31"/>
      <c r="HC404" s="31"/>
      <c r="HD404" s="31"/>
      <c r="HE404" s="31"/>
      <c r="HF404" s="31"/>
    </row>
    <row r="405" spans="3:214" x14ac:dyDescent="0.25">
      <c r="C405" s="31"/>
      <c r="D405" s="31"/>
      <c r="H405" s="31"/>
      <c r="J405" s="86"/>
      <c r="K405" s="86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  <c r="CA405" s="31"/>
      <c r="CB405" s="31"/>
      <c r="CC405" s="31"/>
      <c r="CD405" s="31"/>
      <c r="CE405" s="31"/>
      <c r="CF405" s="31"/>
      <c r="CG405" s="31"/>
      <c r="CH405" s="31"/>
      <c r="CI405" s="31"/>
      <c r="CJ405" s="31"/>
      <c r="CK405" s="31"/>
      <c r="CL405" s="31"/>
      <c r="CM405" s="31"/>
      <c r="CN405" s="31"/>
      <c r="CO405" s="31"/>
      <c r="CP405" s="31"/>
      <c r="CQ405" s="31"/>
      <c r="CR405" s="31"/>
      <c r="CS405" s="31"/>
      <c r="CT405" s="31"/>
      <c r="CU405" s="31"/>
      <c r="CV405" s="31"/>
      <c r="CW405" s="31"/>
      <c r="CX405" s="31"/>
      <c r="CY405" s="31"/>
      <c r="CZ405" s="31"/>
      <c r="DA405" s="31"/>
      <c r="DB405" s="31"/>
      <c r="DC405" s="31"/>
      <c r="DD405" s="31"/>
      <c r="DE405" s="31"/>
      <c r="DF405" s="31"/>
      <c r="DG405" s="31"/>
      <c r="DH405" s="31"/>
      <c r="DI405" s="31"/>
      <c r="DJ405" s="31"/>
      <c r="DK405" s="31"/>
      <c r="DL405" s="31"/>
      <c r="DM405" s="31"/>
      <c r="DN405" s="31"/>
      <c r="DO405" s="31"/>
      <c r="DP405" s="31"/>
      <c r="DQ405" s="31"/>
      <c r="DR405" s="31"/>
      <c r="DS405" s="31"/>
      <c r="DT405" s="31"/>
      <c r="DU405" s="31"/>
      <c r="DV405" s="31"/>
      <c r="DW405" s="31"/>
      <c r="DX405" s="31"/>
      <c r="DY405" s="31"/>
      <c r="DZ405" s="31"/>
      <c r="EA405" s="31"/>
      <c r="EB405" s="31"/>
      <c r="EC405" s="31"/>
      <c r="ED405" s="31"/>
      <c r="EE405" s="31"/>
      <c r="EF405" s="31"/>
      <c r="EG405" s="31"/>
      <c r="EH405" s="31"/>
      <c r="EI405" s="31"/>
      <c r="EJ405" s="31"/>
      <c r="EK405" s="31"/>
      <c r="EL405" s="31"/>
      <c r="EM405" s="31"/>
      <c r="EN405" s="31"/>
      <c r="EO405" s="31"/>
      <c r="EP405" s="31"/>
      <c r="EQ405" s="31"/>
      <c r="ER405" s="31"/>
      <c r="ES405" s="31"/>
      <c r="ET405" s="31"/>
      <c r="EU405" s="31"/>
      <c r="EV405" s="31"/>
      <c r="EW405" s="31"/>
      <c r="EX405" s="31"/>
      <c r="EY405" s="31"/>
      <c r="EZ405" s="31"/>
      <c r="FA405" s="31"/>
      <c r="FB405" s="31"/>
      <c r="FC405" s="31"/>
      <c r="FD405" s="31"/>
      <c r="FE405" s="31"/>
      <c r="FF405" s="31"/>
      <c r="FG405" s="31"/>
      <c r="FH405" s="31"/>
      <c r="FI405" s="31"/>
      <c r="FJ405" s="31"/>
      <c r="FK405" s="31"/>
      <c r="FL405" s="31"/>
      <c r="FM405" s="31"/>
      <c r="FN405" s="31"/>
      <c r="FO405" s="31"/>
      <c r="FP405" s="31"/>
      <c r="FQ405" s="31"/>
      <c r="FR405" s="31"/>
      <c r="FS405" s="31"/>
      <c r="FT405" s="31"/>
      <c r="FU405" s="31"/>
      <c r="FV405" s="31"/>
      <c r="FW405" s="31"/>
      <c r="FX405" s="31"/>
      <c r="FY405" s="31"/>
      <c r="FZ405" s="31"/>
      <c r="GA405" s="31"/>
      <c r="GB405" s="31"/>
      <c r="GC405" s="31"/>
      <c r="GD405" s="31"/>
      <c r="GE405" s="31"/>
      <c r="GF405" s="31"/>
      <c r="GG405" s="31"/>
      <c r="GH405" s="31"/>
      <c r="GI405" s="31"/>
      <c r="GJ405" s="31"/>
      <c r="GK405" s="31"/>
      <c r="GL405" s="31"/>
      <c r="GM405" s="31"/>
      <c r="GN405" s="31"/>
      <c r="GO405" s="31"/>
      <c r="GP405" s="31"/>
      <c r="GQ405" s="31"/>
      <c r="GR405" s="31"/>
      <c r="GS405" s="31"/>
      <c r="GT405" s="31"/>
      <c r="GU405" s="31"/>
      <c r="GV405" s="31"/>
      <c r="GW405" s="31"/>
      <c r="GX405" s="31"/>
      <c r="GY405" s="31"/>
      <c r="GZ405" s="31"/>
      <c r="HA405" s="31"/>
      <c r="HB405" s="31"/>
      <c r="HC405" s="31"/>
      <c r="HD405" s="31"/>
      <c r="HE405" s="31"/>
      <c r="HF405" s="31"/>
    </row>
    <row r="406" spans="3:214" x14ac:dyDescent="0.25">
      <c r="C406" s="31"/>
      <c r="D406" s="31"/>
      <c r="H406" s="31"/>
      <c r="J406" s="86"/>
      <c r="K406" s="86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  <c r="BZ406" s="31"/>
      <c r="CA406" s="31"/>
      <c r="CB406" s="31"/>
      <c r="CC406" s="31"/>
      <c r="CD406" s="31"/>
      <c r="CE406" s="31"/>
      <c r="CF406" s="31"/>
      <c r="CG406" s="31"/>
      <c r="CH406" s="31"/>
      <c r="CI406" s="31"/>
      <c r="CJ406" s="31"/>
      <c r="CK406" s="31"/>
      <c r="CL406" s="31"/>
      <c r="CM406" s="31"/>
      <c r="CN406" s="31"/>
      <c r="CO406" s="31"/>
      <c r="CP406" s="31"/>
      <c r="CQ406" s="31"/>
      <c r="CR406" s="31"/>
      <c r="CS406" s="31"/>
      <c r="CT406" s="31"/>
      <c r="CU406" s="31"/>
      <c r="CV406" s="31"/>
      <c r="CW406" s="31"/>
      <c r="CX406" s="31"/>
      <c r="CY406" s="31"/>
      <c r="CZ406" s="31"/>
      <c r="DA406" s="31"/>
      <c r="DB406" s="31"/>
      <c r="DC406" s="31"/>
      <c r="DD406" s="31"/>
      <c r="DE406" s="31"/>
      <c r="DF406" s="31"/>
      <c r="DG406" s="31"/>
      <c r="DH406" s="31"/>
      <c r="DI406" s="31"/>
      <c r="DJ406" s="31"/>
      <c r="DK406" s="31"/>
      <c r="DL406" s="31"/>
      <c r="DM406" s="31"/>
      <c r="DN406" s="31"/>
      <c r="DO406" s="31"/>
      <c r="DP406" s="31"/>
      <c r="DQ406" s="31"/>
      <c r="DR406" s="31"/>
      <c r="DS406" s="31"/>
      <c r="DT406" s="31"/>
      <c r="DU406" s="31"/>
      <c r="DV406" s="31"/>
      <c r="DW406" s="31"/>
      <c r="DX406" s="31"/>
      <c r="DY406" s="31"/>
      <c r="DZ406" s="31"/>
      <c r="EA406" s="31"/>
      <c r="EB406" s="31"/>
      <c r="EC406" s="31"/>
      <c r="ED406" s="31"/>
      <c r="EE406" s="31"/>
      <c r="EF406" s="31"/>
      <c r="EG406" s="31"/>
      <c r="EH406" s="31"/>
      <c r="EI406" s="31"/>
      <c r="EJ406" s="31"/>
      <c r="EK406" s="31"/>
      <c r="EL406" s="31"/>
      <c r="EM406" s="31"/>
      <c r="EN406" s="31"/>
      <c r="EO406" s="31"/>
      <c r="EP406" s="31"/>
      <c r="EQ406" s="31"/>
      <c r="ER406" s="31"/>
      <c r="ES406" s="31"/>
      <c r="ET406" s="31"/>
      <c r="EU406" s="31"/>
      <c r="EV406" s="31"/>
      <c r="EW406" s="31"/>
      <c r="EX406" s="31"/>
      <c r="EY406" s="31"/>
      <c r="EZ406" s="31"/>
      <c r="FA406" s="31"/>
      <c r="FB406" s="31"/>
      <c r="FC406" s="31"/>
      <c r="FD406" s="31"/>
      <c r="FE406" s="31"/>
      <c r="FF406" s="31"/>
      <c r="FG406" s="31"/>
      <c r="FH406" s="31"/>
      <c r="FI406" s="31"/>
      <c r="FJ406" s="31"/>
      <c r="FK406" s="31"/>
      <c r="FL406" s="31"/>
      <c r="FM406" s="31"/>
      <c r="FN406" s="31"/>
      <c r="FO406" s="31"/>
      <c r="FP406" s="31"/>
      <c r="FQ406" s="31"/>
      <c r="FR406" s="31"/>
      <c r="FS406" s="31"/>
      <c r="FT406" s="31"/>
      <c r="FU406" s="31"/>
      <c r="FV406" s="31"/>
      <c r="FW406" s="31"/>
      <c r="FX406" s="31"/>
      <c r="FY406" s="31"/>
      <c r="FZ406" s="31"/>
      <c r="GA406" s="31"/>
      <c r="GB406" s="31"/>
      <c r="GC406" s="31"/>
      <c r="GD406" s="31"/>
      <c r="GE406" s="31"/>
      <c r="GF406" s="31"/>
      <c r="GG406" s="31"/>
      <c r="GH406" s="31"/>
      <c r="GI406" s="31"/>
      <c r="GJ406" s="31"/>
      <c r="GK406" s="31"/>
      <c r="GL406" s="31"/>
      <c r="GM406" s="31"/>
      <c r="GN406" s="31"/>
      <c r="GO406" s="31"/>
      <c r="GP406" s="31"/>
      <c r="GQ406" s="31"/>
      <c r="GR406" s="31"/>
      <c r="GS406" s="31"/>
      <c r="GT406" s="31"/>
      <c r="GU406" s="31"/>
      <c r="GV406" s="31"/>
      <c r="GW406" s="31"/>
      <c r="GX406" s="31"/>
      <c r="GY406" s="31"/>
      <c r="GZ406" s="31"/>
      <c r="HA406" s="31"/>
      <c r="HB406" s="31"/>
      <c r="HC406" s="31"/>
      <c r="HD406" s="31"/>
      <c r="HE406" s="31"/>
      <c r="HF406" s="31"/>
    </row>
    <row r="407" spans="3:214" x14ac:dyDescent="0.25">
      <c r="C407" s="31"/>
      <c r="D407" s="31"/>
      <c r="H407" s="31"/>
      <c r="J407" s="86"/>
      <c r="K407" s="86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  <c r="BZ407" s="31"/>
      <c r="CA407" s="31"/>
      <c r="CB407" s="31"/>
      <c r="CC407" s="31"/>
      <c r="CD407" s="31"/>
      <c r="CE407" s="31"/>
      <c r="CF407" s="31"/>
      <c r="CG407" s="31"/>
      <c r="CH407" s="31"/>
      <c r="CI407" s="31"/>
      <c r="CJ407" s="31"/>
      <c r="CK407" s="31"/>
      <c r="CL407" s="31"/>
      <c r="CM407" s="31"/>
      <c r="CN407" s="31"/>
      <c r="CO407" s="31"/>
      <c r="CP407" s="31"/>
      <c r="CQ407" s="31"/>
      <c r="CR407" s="31"/>
      <c r="CS407" s="31"/>
      <c r="CT407" s="31"/>
      <c r="CU407" s="31"/>
      <c r="CV407" s="31"/>
      <c r="CW407" s="31"/>
      <c r="CX407" s="31"/>
      <c r="CY407" s="31"/>
      <c r="CZ407" s="31"/>
      <c r="DA407" s="31"/>
      <c r="DB407" s="31"/>
      <c r="DC407" s="31"/>
      <c r="DD407" s="31"/>
      <c r="DE407" s="31"/>
      <c r="DF407" s="31"/>
      <c r="DG407" s="31"/>
      <c r="DH407" s="31"/>
      <c r="DI407" s="31"/>
      <c r="DJ407" s="31"/>
      <c r="DK407" s="31"/>
      <c r="DL407" s="31"/>
      <c r="DM407" s="31"/>
      <c r="DN407" s="31"/>
      <c r="DO407" s="31"/>
      <c r="DP407" s="31"/>
      <c r="DQ407" s="31"/>
      <c r="DR407" s="31"/>
      <c r="DS407" s="31"/>
      <c r="DT407" s="31"/>
      <c r="DU407" s="31"/>
      <c r="DV407" s="31"/>
      <c r="DW407" s="31"/>
      <c r="DX407" s="31"/>
      <c r="DY407" s="31"/>
      <c r="DZ407" s="31"/>
      <c r="EA407" s="31"/>
      <c r="EB407" s="31"/>
      <c r="EC407" s="31"/>
      <c r="ED407" s="31"/>
      <c r="EE407" s="31"/>
      <c r="EF407" s="31"/>
      <c r="EG407" s="31"/>
      <c r="EH407" s="31"/>
      <c r="EI407" s="31"/>
      <c r="EJ407" s="31"/>
      <c r="EK407" s="31"/>
      <c r="EL407" s="31"/>
      <c r="EM407" s="31"/>
      <c r="EN407" s="31"/>
      <c r="EO407" s="31"/>
      <c r="EP407" s="31"/>
      <c r="EQ407" s="31"/>
      <c r="ER407" s="31"/>
      <c r="ES407" s="31"/>
      <c r="ET407" s="31"/>
      <c r="EU407" s="31"/>
      <c r="EV407" s="31"/>
      <c r="EW407" s="31"/>
      <c r="EX407" s="31"/>
      <c r="EY407" s="31"/>
      <c r="EZ407" s="31"/>
      <c r="FA407" s="31"/>
      <c r="FB407" s="31"/>
      <c r="FC407" s="31"/>
      <c r="FD407" s="31"/>
      <c r="FE407" s="31"/>
      <c r="FF407" s="31"/>
      <c r="FG407" s="31"/>
      <c r="FH407" s="31"/>
      <c r="FI407" s="31"/>
      <c r="FJ407" s="31"/>
      <c r="FK407" s="31"/>
      <c r="FL407" s="31"/>
      <c r="FM407" s="31"/>
      <c r="FN407" s="31"/>
      <c r="FO407" s="31"/>
      <c r="FP407" s="31"/>
      <c r="FQ407" s="31"/>
      <c r="FR407" s="31"/>
      <c r="FS407" s="31"/>
      <c r="FT407" s="31"/>
      <c r="FU407" s="31"/>
      <c r="FV407" s="31"/>
      <c r="FW407" s="31"/>
      <c r="FX407" s="31"/>
      <c r="FY407" s="31"/>
      <c r="FZ407" s="31"/>
      <c r="GA407" s="31"/>
      <c r="GB407" s="31"/>
      <c r="GC407" s="31"/>
      <c r="GD407" s="31"/>
      <c r="GE407" s="31"/>
      <c r="GF407" s="31"/>
      <c r="GG407" s="31"/>
      <c r="GH407" s="31"/>
      <c r="GI407" s="31"/>
      <c r="GJ407" s="31"/>
      <c r="GK407" s="31"/>
      <c r="GL407" s="31"/>
      <c r="GM407" s="31"/>
      <c r="GN407" s="31"/>
      <c r="GO407" s="31"/>
      <c r="GP407" s="31"/>
      <c r="GQ407" s="31"/>
      <c r="GR407" s="31"/>
      <c r="GS407" s="31"/>
      <c r="GT407" s="31"/>
      <c r="GU407" s="31"/>
      <c r="GV407" s="31"/>
      <c r="GW407" s="31"/>
      <c r="GX407" s="31"/>
      <c r="GY407" s="31"/>
      <c r="GZ407" s="31"/>
      <c r="HA407" s="31"/>
      <c r="HB407" s="31"/>
      <c r="HC407" s="31"/>
      <c r="HD407" s="31"/>
      <c r="HE407" s="31"/>
      <c r="HF407" s="31"/>
    </row>
    <row r="408" spans="3:214" x14ac:dyDescent="0.25">
      <c r="C408" s="31"/>
      <c r="D408" s="31"/>
      <c r="H408" s="31"/>
      <c r="J408" s="86"/>
      <c r="K408" s="86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  <c r="CA408" s="31"/>
      <c r="CB408" s="31"/>
      <c r="CC408" s="31"/>
      <c r="CD408" s="31"/>
      <c r="CE408" s="31"/>
      <c r="CF408" s="31"/>
      <c r="CG408" s="31"/>
      <c r="CH408" s="31"/>
      <c r="CI408" s="31"/>
      <c r="CJ408" s="31"/>
      <c r="CK408" s="31"/>
      <c r="CL408" s="31"/>
      <c r="CM408" s="31"/>
      <c r="CN408" s="31"/>
      <c r="CO408" s="31"/>
      <c r="CP408" s="31"/>
      <c r="CQ408" s="31"/>
      <c r="CR408" s="31"/>
      <c r="CS408" s="31"/>
      <c r="CT408" s="31"/>
      <c r="CU408" s="31"/>
      <c r="CV408" s="31"/>
      <c r="CW408" s="31"/>
      <c r="CX408" s="31"/>
      <c r="CY408" s="31"/>
      <c r="CZ408" s="31"/>
      <c r="DA408" s="31"/>
      <c r="DB408" s="31"/>
      <c r="DC408" s="31"/>
      <c r="DD408" s="31"/>
      <c r="DE408" s="31"/>
      <c r="DF408" s="31"/>
      <c r="DG408" s="31"/>
      <c r="DH408" s="31"/>
      <c r="DI408" s="31"/>
      <c r="DJ408" s="31"/>
      <c r="DK408" s="31"/>
      <c r="DL408" s="31"/>
      <c r="DM408" s="31"/>
      <c r="DN408" s="31"/>
      <c r="DO408" s="31"/>
      <c r="DP408" s="31"/>
      <c r="DQ408" s="31"/>
      <c r="DR408" s="31"/>
      <c r="DS408" s="31"/>
      <c r="DT408" s="31"/>
      <c r="DU408" s="31"/>
      <c r="DV408" s="31"/>
      <c r="DW408" s="31"/>
      <c r="DX408" s="31"/>
      <c r="DY408" s="31"/>
      <c r="DZ408" s="31"/>
      <c r="EA408" s="31"/>
      <c r="EB408" s="31"/>
      <c r="EC408" s="31"/>
      <c r="ED408" s="31"/>
      <c r="EE408" s="31"/>
      <c r="EF408" s="31"/>
      <c r="EG408" s="31"/>
      <c r="EH408" s="31"/>
      <c r="EI408" s="31"/>
      <c r="EJ408" s="31"/>
      <c r="EK408" s="31"/>
      <c r="EL408" s="31"/>
      <c r="EM408" s="31"/>
      <c r="EN408" s="31"/>
      <c r="EO408" s="31"/>
      <c r="EP408" s="31"/>
      <c r="EQ408" s="31"/>
      <c r="ER408" s="31"/>
      <c r="ES408" s="31"/>
      <c r="ET408" s="31"/>
      <c r="EU408" s="31"/>
      <c r="EV408" s="31"/>
      <c r="EW408" s="31"/>
      <c r="EX408" s="31"/>
      <c r="EY408" s="31"/>
      <c r="EZ408" s="31"/>
      <c r="FA408" s="31"/>
      <c r="FB408" s="31"/>
      <c r="FC408" s="31"/>
      <c r="FD408" s="31"/>
      <c r="FE408" s="31"/>
      <c r="FF408" s="31"/>
      <c r="FG408" s="31"/>
      <c r="FH408" s="31"/>
      <c r="FI408" s="31"/>
      <c r="FJ408" s="31"/>
      <c r="FK408" s="31"/>
      <c r="FL408" s="31"/>
      <c r="FM408" s="31"/>
      <c r="FN408" s="31"/>
      <c r="FO408" s="31"/>
      <c r="FP408" s="31"/>
      <c r="FQ408" s="31"/>
      <c r="FR408" s="31"/>
      <c r="FS408" s="31"/>
      <c r="FT408" s="31"/>
      <c r="FU408" s="31"/>
      <c r="FV408" s="31"/>
      <c r="FW408" s="31"/>
      <c r="FX408" s="31"/>
      <c r="FY408" s="31"/>
      <c r="FZ408" s="31"/>
      <c r="GA408" s="31"/>
      <c r="GB408" s="31"/>
      <c r="GC408" s="31"/>
      <c r="GD408" s="31"/>
      <c r="GE408" s="31"/>
      <c r="GF408" s="31"/>
      <c r="GG408" s="31"/>
      <c r="GH408" s="31"/>
      <c r="GI408" s="31"/>
      <c r="GJ408" s="31"/>
      <c r="GK408" s="31"/>
      <c r="GL408" s="31"/>
      <c r="GM408" s="31"/>
      <c r="GN408" s="31"/>
      <c r="GO408" s="31"/>
      <c r="GP408" s="31"/>
      <c r="GQ408" s="31"/>
      <c r="GR408" s="31"/>
      <c r="GS408" s="31"/>
      <c r="GT408" s="31"/>
      <c r="GU408" s="31"/>
      <c r="GV408" s="31"/>
      <c r="GW408" s="31"/>
      <c r="GX408" s="31"/>
      <c r="GY408" s="31"/>
      <c r="GZ408" s="31"/>
      <c r="HA408" s="31"/>
      <c r="HB408" s="31"/>
      <c r="HC408" s="31"/>
      <c r="HD408" s="31"/>
      <c r="HE408" s="31"/>
      <c r="HF408" s="31"/>
    </row>
    <row r="409" spans="3:214" x14ac:dyDescent="0.25">
      <c r="C409" s="31"/>
      <c r="D409" s="31"/>
      <c r="H409" s="31"/>
      <c r="J409" s="86"/>
      <c r="K409" s="86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  <c r="BZ409" s="31"/>
      <c r="CA409" s="31"/>
      <c r="CB409" s="31"/>
      <c r="CC409" s="31"/>
      <c r="CD409" s="31"/>
      <c r="CE409" s="31"/>
      <c r="CF409" s="31"/>
      <c r="CG409" s="31"/>
      <c r="CH409" s="31"/>
      <c r="CI409" s="31"/>
      <c r="CJ409" s="31"/>
      <c r="CK409" s="31"/>
      <c r="CL409" s="31"/>
      <c r="CM409" s="31"/>
      <c r="CN409" s="31"/>
      <c r="CO409" s="31"/>
      <c r="CP409" s="31"/>
      <c r="CQ409" s="31"/>
      <c r="CR409" s="31"/>
      <c r="CS409" s="31"/>
      <c r="CT409" s="31"/>
      <c r="CU409" s="31"/>
      <c r="CV409" s="31"/>
      <c r="CW409" s="31"/>
      <c r="CX409" s="31"/>
      <c r="CY409" s="31"/>
      <c r="CZ409" s="31"/>
      <c r="DA409" s="31"/>
      <c r="DB409" s="31"/>
      <c r="DC409" s="31"/>
      <c r="DD409" s="31"/>
      <c r="DE409" s="31"/>
      <c r="DF409" s="31"/>
      <c r="DG409" s="31"/>
      <c r="DH409" s="31"/>
      <c r="DI409" s="31"/>
      <c r="DJ409" s="31"/>
      <c r="DK409" s="31"/>
      <c r="DL409" s="31"/>
      <c r="DM409" s="31"/>
      <c r="DN409" s="31"/>
      <c r="DO409" s="31"/>
      <c r="DP409" s="31"/>
      <c r="DQ409" s="31"/>
      <c r="DR409" s="31"/>
      <c r="DS409" s="31"/>
      <c r="DT409" s="31"/>
      <c r="DU409" s="31"/>
      <c r="DV409" s="31"/>
      <c r="DW409" s="31"/>
      <c r="DX409" s="31"/>
      <c r="DY409" s="31"/>
      <c r="DZ409" s="31"/>
      <c r="EA409" s="31"/>
      <c r="EB409" s="31"/>
      <c r="EC409" s="31"/>
      <c r="ED409" s="31"/>
      <c r="EE409" s="31"/>
      <c r="EF409" s="31"/>
      <c r="EG409" s="31"/>
      <c r="EH409" s="31"/>
      <c r="EI409" s="31"/>
      <c r="EJ409" s="31"/>
      <c r="EK409" s="31"/>
      <c r="EL409" s="31"/>
      <c r="EM409" s="31"/>
      <c r="EN409" s="31"/>
      <c r="EO409" s="31"/>
      <c r="EP409" s="31"/>
      <c r="EQ409" s="31"/>
      <c r="ER409" s="31"/>
      <c r="ES409" s="31"/>
      <c r="ET409" s="31"/>
      <c r="EU409" s="31"/>
      <c r="EV409" s="31"/>
      <c r="EW409" s="31"/>
      <c r="EX409" s="31"/>
      <c r="EY409" s="31"/>
      <c r="EZ409" s="31"/>
      <c r="FA409" s="31"/>
      <c r="FB409" s="31"/>
      <c r="FC409" s="31"/>
      <c r="FD409" s="31"/>
      <c r="FE409" s="31"/>
      <c r="FF409" s="31"/>
      <c r="FG409" s="31"/>
      <c r="FH409" s="31"/>
      <c r="FI409" s="31"/>
      <c r="FJ409" s="31"/>
      <c r="FK409" s="31"/>
      <c r="FL409" s="31"/>
      <c r="FM409" s="31"/>
      <c r="FN409" s="31"/>
      <c r="FO409" s="31"/>
      <c r="FP409" s="31"/>
      <c r="FQ409" s="31"/>
      <c r="FR409" s="31"/>
      <c r="FS409" s="31"/>
      <c r="FT409" s="31"/>
      <c r="FU409" s="31"/>
      <c r="FV409" s="31"/>
      <c r="FW409" s="31"/>
      <c r="FX409" s="31"/>
      <c r="FY409" s="31"/>
      <c r="FZ409" s="31"/>
      <c r="GA409" s="31"/>
      <c r="GB409" s="31"/>
      <c r="GC409" s="31"/>
      <c r="GD409" s="31"/>
      <c r="GE409" s="31"/>
      <c r="GF409" s="31"/>
      <c r="GG409" s="31"/>
      <c r="GH409" s="31"/>
      <c r="GI409" s="31"/>
      <c r="GJ409" s="31"/>
      <c r="GK409" s="31"/>
      <c r="GL409" s="31"/>
      <c r="GM409" s="31"/>
      <c r="GN409" s="31"/>
      <c r="GO409" s="31"/>
      <c r="GP409" s="31"/>
      <c r="GQ409" s="31"/>
      <c r="GR409" s="31"/>
      <c r="GS409" s="31"/>
      <c r="GT409" s="31"/>
      <c r="GU409" s="31"/>
      <c r="GV409" s="31"/>
      <c r="GW409" s="31"/>
      <c r="GX409" s="31"/>
      <c r="GY409" s="31"/>
      <c r="GZ409" s="31"/>
      <c r="HA409" s="31"/>
      <c r="HB409" s="31"/>
      <c r="HC409" s="31"/>
      <c r="HD409" s="31"/>
      <c r="HE409" s="31"/>
      <c r="HF409" s="31"/>
    </row>
    <row r="410" spans="3:214" x14ac:dyDescent="0.25">
      <c r="C410" s="31"/>
      <c r="D410" s="31"/>
      <c r="H410" s="31"/>
      <c r="J410" s="86"/>
      <c r="K410" s="86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  <c r="BZ410" s="31"/>
      <c r="CA410" s="31"/>
      <c r="CB410" s="31"/>
      <c r="CC410" s="31"/>
      <c r="CD410" s="31"/>
      <c r="CE410" s="31"/>
      <c r="CF410" s="31"/>
      <c r="CG410" s="31"/>
      <c r="CH410" s="31"/>
      <c r="CI410" s="31"/>
      <c r="CJ410" s="31"/>
      <c r="CK410" s="31"/>
      <c r="CL410" s="31"/>
      <c r="CM410" s="31"/>
      <c r="CN410" s="31"/>
      <c r="CO410" s="31"/>
      <c r="CP410" s="31"/>
      <c r="CQ410" s="31"/>
      <c r="CR410" s="31"/>
      <c r="CS410" s="31"/>
      <c r="CT410" s="31"/>
      <c r="CU410" s="31"/>
      <c r="CV410" s="31"/>
      <c r="CW410" s="31"/>
      <c r="CX410" s="31"/>
      <c r="CY410" s="31"/>
      <c r="CZ410" s="31"/>
      <c r="DA410" s="31"/>
      <c r="DB410" s="31"/>
      <c r="DC410" s="31"/>
      <c r="DD410" s="31"/>
      <c r="DE410" s="31"/>
      <c r="DF410" s="31"/>
      <c r="DG410" s="31"/>
      <c r="DH410" s="31"/>
      <c r="DI410" s="31"/>
      <c r="DJ410" s="31"/>
      <c r="DK410" s="31"/>
      <c r="DL410" s="31"/>
      <c r="DM410" s="31"/>
      <c r="DN410" s="31"/>
      <c r="DO410" s="31"/>
      <c r="DP410" s="31"/>
      <c r="DQ410" s="31"/>
      <c r="DR410" s="31"/>
      <c r="DS410" s="31"/>
      <c r="DT410" s="31"/>
      <c r="DU410" s="31"/>
      <c r="DV410" s="31"/>
      <c r="DW410" s="31"/>
      <c r="DX410" s="31"/>
      <c r="DY410" s="31"/>
      <c r="DZ410" s="31"/>
      <c r="EA410" s="31"/>
      <c r="EB410" s="31"/>
      <c r="EC410" s="31"/>
      <c r="ED410" s="31"/>
      <c r="EE410" s="31"/>
      <c r="EF410" s="31"/>
      <c r="EG410" s="31"/>
      <c r="EH410" s="31"/>
      <c r="EI410" s="31"/>
      <c r="EJ410" s="31"/>
      <c r="EK410" s="31"/>
      <c r="EL410" s="31"/>
      <c r="EM410" s="31"/>
      <c r="EN410" s="31"/>
      <c r="EO410" s="31"/>
      <c r="EP410" s="31"/>
      <c r="EQ410" s="31"/>
      <c r="ER410" s="31"/>
      <c r="ES410" s="31"/>
      <c r="ET410" s="31"/>
      <c r="EU410" s="31"/>
      <c r="EV410" s="31"/>
      <c r="EW410" s="31"/>
      <c r="EX410" s="31"/>
      <c r="EY410" s="31"/>
      <c r="EZ410" s="31"/>
      <c r="FA410" s="31"/>
      <c r="FB410" s="31"/>
      <c r="FC410" s="31"/>
      <c r="FD410" s="31"/>
      <c r="FE410" s="31"/>
      <c r="FF410" s="31"/>
      <c r="FG410" s="31"/>
      <c r="FH410" s="31"/>
      <c r="FI410" s="31"/>
      <c r="FJ410" s="31"/>
      <c r="FK410" s="31"/>
      <c r="FL410" s="31"/>
      <c r="FM410" s="31"/>
      <c r="FN410" s="31"/>
      <c r="FO410" s="31"/>
      <c r="FP410" s="31"/>
      <c r="FQ410" s="31"/>
      <c r="FR410" s="31"/>
      <c r="FS410" s="31"/>
      <c r="FT410" s="31"/>
      <c r="FU410" s="31"/>
      <c r="FV410" s="31"/>
      <c r="FW410" s="31"/>
      <c r="FX410" s="31"/>
      <c r="FY410" s="31"/>
      <c r="FZ410" s="31"/>
      <c r="GA410" s="31"/>
      <c r="GB410" s="31"/>
      <c r="GC410" s="31"/>
      <c r="GD410" s="31"/>
      <c r="GE410" s="31"/>
      <c r="GF410" s="31"/>
      <c r="GG410" s="31"/>
      <c r="GH410" s="31"/>
      <c r="GI410" s="31"/>
      <c r="GJ410" s="31"/>
      <c r="GK410" s="31"/>
      <c r="GL410" s="31"/>
      <c r="GM410" s="31"/>
      <c r="GN410" s="31"/>
      <c r="GO410" s="31"/>
      <c r="GP410" s="31"/>
      <c r="GQ410" s="31"/>
      <c r="GR410" s="31"/>
      <c r="GS410" s="31"/>
      <c r="GT410" s="31"/>
      <c r="GU410" s="31"/>
      <c r="GV410" s="31"/>
      <c r="GW410" s="31"/>
      <c r="GX410" s="31"/>
      <c r="GY410" s="31"/>
      <c r="GZ410" s="31"/>
      <c r="HA410" s="31"/>
      <c r="HB410" s="31"/>
      <c r="HC410" s="31"/>
      <c r="HD410" s="31"/>
      <c r="HE410" s="31"/>
      <c r="HF410" s="31"/>
    </row>
    <row r="411" spans="3:214" x14ac:dyDescent="0.25">
      <c r="C411" s="31"/>
      <c r="D411" s="31"/>
      <c r="H411" s="31"/>
      <c r="J411" s="86"/>
      <c r="K411" s="86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  <c r="BZ411" s="31"/>
      <c r="CA411" s="31"/>
      <c r="CB411" s="31"/>
      <c r="CC411" s="31"/>
      <c r="CD411" s="31"/>
      <c r="CE411" s="31"/>
      <c r="CF411" s="31"/>
      <c r="CG411" s="31"/>
      <c r="CH411" s="31"/>
      <c r="CI411" s="31"/>
      <c r="CJ411" s="31"/>
      <c r="CK411" s="31"/>
      <c r="CL411" s="31"/>
      <c r="CM411" s="31"/>
      <c r="CN411" s="31"/>
      <c r="CO411" s="31"/>
      <c r="CP411" s="31"/>
      <c r="CQ411" s="31"/>
      <c r="CR411" s="31"/>
      <c r="CS411" s="31"/>
      <c r="CT411" s="31"/>
      <c r="CU411" s="31"/>
      <c r="CV411" s="31"/>
      <c r="CW411" s="31"/>
      <c r="CX411" s="31"/>
      <c r="CY411" s="31"/>
      <c r="CZ411" s="31"/>
      <c r="DA411" s="31"/>
      <c r="DB411" s="31"/>
      <c r="DC411" s="31"/>
      <c r="DD411" s="31"/>
      <c r="DE411" s="31"/>
      <c r="DF411" s="31"/>
      <c r="DG411" s="31"/>
      <c r="DH411" s="31"/>
      <c r="DI411" s="31"/>
      <c r="DJ411" s="31"/>
      <c r="DK411" s="31"/>
      <c r="DL411" s="31"/>
      <c r="DM411" s="31"/>
      <c r="DN411" s="31"/>
      <c r="DO411" s="31"/>
      <c r="DP411" s="31"/>
      <c r="DQ411" s="31"/>
      <c r="DR411" s="31"/>
      <c r="DS411" s="31"/>
      <c r="DT411" s="31"/>
      <c r="DU411" s="31"/>
      <c r="DV411" s="31"/>
      <c r="DW411" s="31"/>
      <c r="DX411" s="31"/>
      <c r="DY411" s="31"/>
      <c r="DZ411" s="31"/>
      <c r="EA411" s="31"/>
      <c r="EB411" s="31"/>
      <c r="EC411" s="31"/>
      <c r="ED411" s="31"/>
      <c r="EE411" s="31"/>
      <c r="EF411" s="31"/>
      <c r="EG411" s="31"/>
      <c r="EH411" s="31"/>
      <c r="EI411" s="31"/>
      <c r="EJ411" s="31"/>
      <c r="EK411" s="31"/>
      <c r="EL411" s="31"/>
      <c r="EM411" s="31"/>
      <c r="EN411" s="31"/>
      <c r="EO411" s="31"/>
      <c r="EP411" s="31"/>
      <c r="EQ411" s="31"/>
      <c r="ER411" s="31"/>
      <c r="ES411" s="31"/>
      <c r="ET411" s="31"/>
      <c r="EU411" s="31"/>
      <c r="EV411" s="31"/>
      <c r="EW411" s="31"/>
      <c r="EX411" s="31"/>
      <c r="EY411" s="31"/>
      <c r="EZ411" s="31"/>
      <c r="FA411" s="31"/>
      <c r="FB411" s="31"/>
      <c r="FC411" s="31"/>
      <c r="FD411" s="31"/>
      <c r="FE411" s="31"/>
      <c r="FF411" s="31"/>
      <c r="FG411" s="31"/>
      <c r="FH411" s="31"/>
      <c r="FI411" s="31"/>
      <c r="FJ411" s="31"/>
      <c r="FK411" s="31"/>
      <c r="FL411" s="31"/>
      <c r="FM411" s="31"/>
      <c r="FN411" s="31"/>
      <c r="FO411" s="31"/>
      <c r="FP411" s="31"/>
      <c r="FQ411" s="31"/>
      <c r="FR411" s="31"/>
      <c r="FS411" s="31"/>
      <c r="FT411" s="31"/>
      <c r="FU411" s="31"/>
      <c r="FV411" s="31"/>
      <c r="FW411" s="31"/>
      <c r="FX411" s="31"/>
      <c r="FY411" s="31"/>
      <c r="FZ411" s="31"/>
      <c r="GA411" s="31"/>
      <c r="GB411" s="31"/>
      <c r="GC411" s="31"/>
      <c r="GD411" s="31"/>
      <c r="GE411" s="31"/>
      <c r="GF411" s="31"/>
      <c r="GG411" s="31"/>
      <c r="GH411" s="31"/>
      <c r="GI411" s="31"/>
      <c r="GJ411" s="31"/>
      <c r="GK411" s="31"/>
      <c r="GL411" s="31"/>
      <c r="GM411" s="31"/>
      <c r="GN411" s="31"/>
      <c r="GO411" s="31"/>
      <c r="GP411" s="31"/>
      <c r="GQ411" s="31"/>
      <c r="GR411" s="31"/>
      <c r="GS411" s="31"/>
      <c r="GT411" s="31"/>
      <c r="GU411" s="31"/>
      <c r="GV411" s="31"/>
      <c r="GW411" s="31"/>
      <c r="GX411" s="31"/>
      <c r="GY411" s="31"/>
      <c r="GZ411" s="31"/>
      <c r="HA411" s="31"/>
      <c r="HB411" s="31"/>
      <c r="HC411" s="31"/>
      <c r="HD411" s="31"/>
      <c r="HE411" s="31"/>
      <c r="HF411" s="31"/>
    </row>
    <row r="412" spans="3:214" x14ac:dyDescent="0.25">
      <c r="C412" s="31"/>
      <c r="D412" s="31"/>
      <c r="H412" s="31"/>
      <c r="J412" s="86"/>
      <c r="K412" s="86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  <c r="CG412" s="31"/>
      <c r="CH412" s="31"/>
      <c r="CI412" s="31"/>
      <c r="CJ412" s="31"/>
      <c r="CK412" s="31"/>
      <c r="CL412" s="31"/>
      <c r="CM412" s="31"/>
      <c r="CN412" s="31"/>
      <c r="CO412" s="31"/>
      <c r="CP412" s="31"/>
      <c r="CQ412" s="31"/>
      <c r="CR412" s="31"/>
      <c r="CS412" s="31"/>
      <c r="CT412" s="31"/>
      <c r="CU412" s="31"/>
      <c r="CV412" s="31"/>
      <c r="CW412" s="31"/>
      <c r="CX412" s="31"/>
      <c r="CY412" s="31"/>
      <c r="CZ412" s="31"/>
      <c r="DA412" s="31"/>
      <c r="DB412" s="31"/>
      <c r="DC412" s="31"/>
      <c r="DD412" s="31"/>
      <c r="DE412" s="31"/>
      <c r="DF412" s="31"/>
      <c r="DG412" s="31"/>
      <c r="DH412" s="31"/>
      <c r="DI412" s="31"/>
      <c r="DJ412" s="31"/>
      <c r="DK412" s="31"/>
      <c r="DL412" s="31"/>
      <c r="DM412" s="31"/>
      <c r="DN412" s="31"/>
      <c r="DO412" s="31"/>
      <c r="DP412" s="31"/>
      <c r="DQ412" s="31"/>
      <c r="DR412" s="31"/>
      <c r="DS412" s="31"/>
      <c r="DT412" s="31"/>
      <c r="DU412" s="31"/>
      <c r="DV412" s="31"/>
      <c r="DW412" s="31"/>
      <c r="DX412" s="31"/>
      <c r="DY412" s="31"/>
      <c r="DZ412" s="31"/>
      <c r="EA412" s="31"/>
      <c r="EB412" s="31"/>
      <c r="EC412" s="31"/>
      <c r="ED412" s="31"/>
      <c r="EE412" s="31"/>
      <c r="EF412" s="31"/>
      <c r="EG412" s="31"/>
      <c r="EH412" s="31"/>
      <c r="EI412" s="31"/>
      <c r="EJ412" s="31"/>
      <c r="EK412" s="31"/>
      <c r="EL412" s="31"/>
      <c r="EM412" s="31"/>
      <c r="EN412" s="31"/>
      <c r="EO412" s="31"/>
      <c r="EP412" s="31"/>
      <c r="EQ412" s="31"/>
      <c r="ER412" s="31"/>
      <c r="ES412" s="31"/>
      <c r="ET412" s="31"/>
      <c r="EU412" s="31"/>
      <c r="EV412" s="31"/>
      <c r="EW412" s="31"/>
      <c r="EX412" s="31"/>
      <c r="EY412" s="31"/>
      <c r="EZ412" s="31"/>
      <c r="FA412" s="31"/>
      <c r="FB412" s="31"/>
      <c r="FC412" s="31"/>
      <c r="FD412" s="31"/>
      <c r="FE412" s="31"/>
      <c r="FF412" s="31"/>
      <c r="FG412" s="31"/>
      <c r="FH412" s="31"/>
      <c r="FI412" s="31"/>
      <c r="FJ412" s="31"/>
      <c r="FK412" s="31"/>
      <c r="FL412" s="31"/>
      <c r="FM412" s="31"/>
      <c r="FN412" s="31"/>
      <c r="FO412" s="31"/>
      <c r="FP412" s="31"/>
      <c r="FQ412" s="31"/>
      <c r="FR412" s="31"/>
      <c r="FS412" s="31"/>
      <c r="FT412" s="31"/>
      <c r="FU412" s="31"/>
      <c r="FV412" s="31"/>
      <c r="FW412" s="31"/>
      <c r="FX412" s="31"/>
      <c r="FY412" s="31"/>
      <c r="FZ412" s="31"/>
      <c r="GA412" s="31"/>
      <c r="GB412" s="31"/>
      <c r="GC412" s="31"/>
      <c r="GD412" s="31"/>
      <c r="GE412" s="31"/>
      <c r="GF412" s="31"/>
      <c r="GG412" s="31"/>
      <c r="GH412" s="31"/>
      <c r="GI412" s="31"/>
      <c r="GJ412" s="31"/>
      <c r="GK412" s="31"/>
      <c r="GL412" s="31"/>
      <c r="GM412" s="31"/>
      <c r="GN412" s="31"/>
      <c r="GO412" s="31"/>
      <c r="GP412" s="31"/>
      <c r="GQ412" s="31"/>
      <c r="GR412" s="31"/>
      <c r="GS412" s="31"/>
      <c r="GT412" s="31"/>
      <c r="GU412" s="31"/>
      <c r="GV412" s="31"/>
      <c r="GW412" s="31"/>
      <c r="GX412" s="31"/>
      <c r="GY412" s="31"/>
      <c r="GZ412" s="31"/>
      <c r="HA412" s="31"/>
      <c r="HB412" s="31"/>
      <c r="HC412" s="31"/>
      <c r="HD412" s="31"/>
      <c r="HE412" s="31"/>
      <c r="HF412" s="31"/>
    </row>
    <row r="413" spans="3:214" x14ac:dyDescent="0.25">
      <c r="C413" s="31"/>
      <c r="D413" s="31"/>
      <c r="H413" s="31"/>
      <c r="J413" s="86"/>
      <c r="K413" s="86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1"/>
      <c r="CG413" s="31"/>
      <c r="CH413" s="31"/>
      <c r="CI413" s="31"/>
      <c r="CJ413" s="31"/>
      <c r="CK413" s="31"/>
      <c r="CL413" s="31"/>
      <c r="CM413" s="31"/>
      <c r="CN413" s="31"/>
      <c r="CO413" s="31"/>
      <c r="CP413" s="31"/>
      <c r="CQ413" s="31"/>
      <c r="CR413" s="31"/>
      <c r="CS413" s="31"/>
      <c r="CT413" s="31"/>
      <c r="CU413" s="31"/>
      <c r="CV413" s="31"/>
      <c r="CW413" s="31"/>
      <c r="CX413" s="31"/>
      <c r="CY413" s="31"/>
      <c r="CZ413" s="31"/>
      <c r="DA413" s="31"/>
      <c r="DB413" s="31"/>
      <c r="DC413" s="31"/>
      <c r="DD413" s="31"/>
      <c r="DE413" s="31"/>
      <c r="DF413" s="31"/>
      <c r="DG413" s="31"/>
      <c r="DH413" s="31"/>
      <c r="DI413" s="31"/>
      <c r="DJ413" s="31"/>
      <c r="DK413" s="31"/>
      <c r="DL413" s="31"/>
      <c r="DM413" s="31"/>
      <c r="DN413" s="31"/>
      <c r="DO413" s="31"/>
      <c r="DP413" s="31"/>
      <c r="DQ413" s="31"/>
      <c r="DR413" s="31"/>
      <c r="DS413" s="31"/>
      <c r="DT413" s="31"/>
      <c r="DU413" s="31"/>
      <c r="DV413" s="31"/>
      <c r="DW413" s="31"/>
      <c r="DX413" s="31"/>
      <c r="DY413" s="31"/>
      <c r="DZ413" s="31"/>
      <c r="EA413" s="31"/>
      <c r="EB413" s="31"/>
      <c r="EC413" s="31"/>
      <c r="ED413" s="31"/>
      <c r="EE413" s="31"/>
      <c r="EF413" s="31"/>
      <c r="EG413" s="31"/>
      <c r="EH413" s="31"/>
      <c r="EI413" s="31"/>
      <c r="EJ413" s="31"/>
      <c r="EK413" s="31"/>
      <c r="EL413" s="31"/>
      <c r="EM413" s="31"/>
      <c r="EN413" s="31"/>
      <c r="EO413" s="31"/>
      <c r="EP413" s="31"/>
      <c r="EQ413" s="31"/>
      <c r="ER413" s="31"/>
      <c r="ES413" s="31"/>
      <c r="ET413" s="31"/>
      <c r="EU413" s="31"/>
      <c r="EV413" s="31"/>
      <c r="EW413" s="31"/>
      <c r="EX413" s="31"/>
      <c r="EY413" s="31"/>
      <c r="EZ413" s="31"/>
      <c r="FA413" s="31"/>
      <c r="FB413" s="31"/>
      <c r="FC413" s="31"/>
      <c r="FD413" s="31"/>
      <c r="FE413" s="31"/>
      <c r="FF413" s="31"/>
      <c r="FG413" s="31"/>
      <c r="FH413" s="31"/>
      <c r="FI413" s="31"/>
      <c r="FJ413" s="31"/>
      <c r="FK413" s="31"/>
      <c r="FL413" s="31"/>
      <c r="FM413" s="31"/>
      <c r="FN413" s="31"/>
      <c r="FO413" s="31"/>
      <c r="FP413" s="31"/>
      <c r="FQ413" s="31"/>
      <c r="FR413" s="31"/>
      <c r="FS413" s="31"/>
      <c r="FT413" s="31"/>
      <c r="FU413" s="31"/>
      <c r="FV413" s="31"/>
      <c r="FW413" s="31"/>
      <c r="FX413" s="31"/>
      <c r="FY413" s="31"/>
      <c r="FZ413" s="31"/>
      <c r="GA413" s="31"/>
      <c r="GB413" s="31"/>
      <c r="GC413" s="31"/>
      <c r="GD413" s="31"/>
      <c r="GE413" s="31"/>
      <c r="GF413" s="31"/>
      <c r="GG413" s="31"/>
      <c r="GH413" s="31"/>
      <c r="GI413" s="31"/>
      <c r="GJ413" s="31"/>
      <c r="GK413" s="31"/>
      <c r="GL413" s="31"/>
      <c r="GM413" s="31"/>
      <c r="GN413" s="31"/>
      <c r="GO413" s="31"/>
      <c r="GP413" s="31"/>
      <c r="GQ413" s="31"/>
      <c r="GR413" s="31"/>
      <c r="GS413" s="31"/>
      <c r="GT413" s="31"/>
      <c r="GU413" s="31"/>
      <c r="GV413" s="31"/>
      <c r="GW413" s="31"/>
      <c r="GX413" s="31"/>
      <c r="GY413" s="31"/>
      <c r="GZ413" s="31"/>
      <c r="HA413" s="31"/>
      <c r="HB413" s="31"/>
      <c r="HC413" s="31"/>
      <c r="HD413" s="31"/>
      <c r="HE413" s="31"/>
      <c r="HF413" s="31"/>
    </row>
    <row r="414" spans="3:214" x14ac:dyDescent="0.25">
      <c r="C414" s="31"/>
      <c r="D414" s="31"/>
      <c r="H414" s="31"/>
      <c r="J414" s="86"/>
      <c r="K414" s="86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  <c r="CA414" s="31"/>
      <c r="CB414" s="31"/>
      <c r="CC414" s="31"/>
      <c r="CD414" s="31"/>
      <c r="CE414" s="31"/>
      <c r="CF414" s="31"/>
      <c r="CG414" s="31"/>
      <c r="CH414" s="31"/>
      <c r="CI414" s="31"/>
      <c r="CJ414" s="31"/>
      <c r="CK414" s="31"/>
      <c r="CL414" s="31"/>
      <c r="CM414" s="31"/>
      <c r="CN414" s="31"/>
      <c r="CO414" s="31"/>
      <c r="CP414" s="31"/>
      <c r="CQ414" s="31"/>
      <c r="CR414" s="31"/>
      <c r="CS414" s="31"/>
      <c r="CT414" s="31"/>
      <c r="CU414" s="31"/>
      <c r="CV414" s="31"/>
      <c r="CW414" s="31"/>
      <c r="CX414" s="31"/>
      <c r="CY414" s="31"/>
      <c r="CZ414" s="31"/>
      <c r="DA414" s="31"/>
      <c r="DB414" s="31"/>
      <c r="DC414" s="31"/>
      <c r="DD414" s="31"/>
      <c r="DE414" s="31"/>
      <c r="DF414" s="31"/>
      <c r="DG414" s="31"/>
      <c r="DH414" s="31"/>
      <c r="DI414" s="31"/>
      <c r="DJ414" s="31"/>
      <c r="DK414" s="31"/>
      <c r="DL414" s="31"/>
      <c r="DM414" s="31"/>
      <c r="DN414" s="31"/>
      <c r="DO414" s="31"/>
      <c r="DP414" s="31"/>
      <c r="DQ414" s="31"/>
      <c r="DR414" s="31"/>
      <c r="DS414" s="31"/>
      <c r="DT414" s="31"/>
      <c r="DU414" s="31"/>
      <c r="DV414" s="31"/>
      <c r="DW414" s="31"/>
      <c r="DX414" s="31"/>
      <c r="DY414" s="31"/>
      <c r="DZ414" s="31"/>
      <c r="EA414" s="31"/>
      <c r="EB414" s="31"/>
      <c r="EC414" s="31"/>
      <c r="ED414" s="31"/>
      <c r="EE414" s="31"/>
      <c r="EF414" s="31"/>
      <c r="EG414" s="31"/>
      <c r="EH414" s="31"/>
      <c r="EI414" s="31"/>
      <c r="EJ414" s="31"/>
      <c r="EK414" s="31"/>
      <c r="EL414" s="31"/>
      <c r="EM414" s="31"/>
      <c r="EN414" s="31"/>
      <c r="EO414" s="31"/>
      <c r="EP414" s="31"/>
      <c r="EQ414" s="31"/>
      <c r="ER414" s="31"/>
      <c r="ES414" s="31"/>
      <c r="ET414" s="31"/>
      <c r="EU414" s="31"/>
      <c r="EV414" s="31"/>
      <c r="EW414" s="31"/>
      <c r="EX414" s="31"/>
      <c r="EY414" s="31"/>
      <c r="EZ414" s="31"/>
      <c r="FA414" s="31"/>
      <c r="FB414" s="31"/>
      <c r="FC414" s="31"/>
      <c r="FD414" s="31"/>
      <c r="FE414" s="31"/>
      <c r="FF414" s="31"/>
      <c r="FG414" s="31"/>
      <c r="FH414" s="31"/>
      <c r="FI414" s="31"/>
      <c r="FJ414" s="31"/>
      <c r="FK414" s="31"/>
      <c r="FL414" s="31"/>
      <c r="FM414" s="31"/>
      <c r="FN414" s="31"/>
      <c r="FO414" s="31"/>
      <c r="FP414" s="31"/>
      <c r="FQ414" s="31"/>
      <c r="FR414" s="31"/>
      <c r="FS414" s="31"/>
      <c r="FT414" s="31"/>
      <c r="FU414" s="31"/>
      <c r="FV414" s="31"/>
      <c r="FW414" s="31"/>
      <c r="FX414" s="31"/>
      <c r="FY414" s="31"/>
      <c r="FZ414" s="31"/>
      <c r="GA414" s="31"/>
      <c r="GB414" s="31"/>
      <c r="GC414" s="31"/>
      <c r="GD414" s="31"/>
      <c r="GE414" s="31"/>
      <c r="GF414" s="31"/>
      <c r="GG414" s="31"/>
      <c r="GH414" s="31"/>
      <c r="GI414" s="31"/>
      <c r="GJ414" s="31"/>
      <c r="GK414" s="31"/>
      <c r="GL414" s="31"/>
      <c r="GM414" s="31"/>
      <c r="GN414" s="31"/>
      <c r="GO414" s="31"/>
      <c r="GP414" s="31"/>
      <c r="GQ414" s="31"/>
      <c r="GR414" s="31"/>
      <c r="GS414" s="31"/>
      <c r="GT414" s="31"/>
      <c r="GU414" s="31"/>
      <c r="GV414" s="31"/>
      <c r="GW414" s="31"/>
      <c r="GX414" s="31"/>
      <c r="GY414" s="31"/>
      <c r="GZ414" s="31"/>
      <c r="HA414" s="31"/>
      <c r="HB414" s="31"/>
      <c r="HC414" s="31"/>
      <c r="HD414" s="31"/>
      <c r="HE414" s="31"/>
      <c r="HF414" s="31"/>
    </row>
    <row r="415" spans="3:214" x14ac:dyDescent="0.25">
      <c r="C415" s="31"/>
      <c r="D415" s="31"/>
      <c r="H415" s="31"/>
      <c r="J415" s="86"/>
      <c r="K415" s="86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  <c r="CE415" s="31"/>
      <c r="CF415" s="31"/>
      <c r="CG415" s="31"/>
      <c r="CH415" s="31"/>
      <c r="CI415" s="31"/>
      <c r="CJ415" s="31"/>
      <c r="CK415" s="31"/>
      <c r="CL415" s="31"/>
      <c r="CM415" s="31"/>
      <c r="CN415" s="31"/>
      <c r="CO415" s="31"/>
      <c r="CP415" s="31"/>
      <c r="CQ415" s="31"/>
      <c r="CR415" s="31"/>
      <c r="CS415" s="31"/>
      <c r="CT415" s="31"/>
      <c r="CU415" s="31"/>
      <c r="CV415" s="31"/>
      <c r="CW415" s="31"/>
      <c r="CX415" s="31"/>
      <c r="CY415" s="31"/>
      <c r="CZ415" s="31"/>
      <c r="DA415" s="31"/>
      <c r="DB415" s="31"/>
      <c r="DC415" s="31"/>
      <c r="DD415" s="31"/>
      <c r="DE415" s="31"/>
      <c r="DF415" s="31"/>
      <c r="DG415" s="31"/>
      <c r="DH415" s="31"/>
      <c r="DI415" s="31"/>
      <c r="DJ415" s="31"/>
      <c r="DK415" s="31"/>
      <c r="DL415" s="31"/>
      <c r="DM415" s="31"/>
      <c r="DN415" s="31"/>
      <c r="DO415" s="31"/>
      <c r="DP415" s="31"/>
      <c r="DQ415" s="31"/>
      <c r="DR415" s="31"/>
      <c r="DS415" s="31"/>
      <c r="DT415" s="31"/>
      <c r="DU415" s="31"/>
      <c r="DV415" s="31"/>
      <c r="DW415" s="31"/>
      <c r="DX415" s="31"/>
      <c r="DY415" s="31"/>
      <c r="DZ415" s="31"/>
      <c r="EA415" s="31"/>
      <c r="EB415" s="31"/>
      <c r="EC415" s="31"/>
      <c r="ED415" s="31"/>
      <c r="EE415" s="31"/>
      <c r="EF415" s="31"/>
      <c r="EG415" s="31"/>
      <c r="EH415" s="31"/>
      <c r="EI415" s="31"/>
      <c r="EJ415" s="31"/>
      <c r="EK415" s="31"/>
      <c r="EL415" s="31"/>
      <c r="EM415" s="31"/>
      <c r="EN415" s="31"/>
      <c r="EO415" s="31"/>
      <c r="EP415" s="31"/>
      <c r="EQ415" s="31"/>
      <c r="ER415" s="31"/>
      <c r="ES415" s="31"/>
      <c r="ET415" s="31"/>
      <c r="EU415" s="31"/>
      <c r="EV415" s="31"/>
      <c r="EW415" s="31"/>
      <c r="EX415" s="31"/>
      <c r="EY415" s="31"/>
      <c r="EZ415" s="31"/>
      <c r="FA415" s="31"/>
      <c r="FB415" s="31"/>
      <c r="FC415" s="31"/>
      <c r="FD415" s="31"/>
      <c r="FE415" s="31"/>
      <c r="FF415" s="31"/>
      <c r="FG415" s="31"/>
      <c r="FH415" s="31"/>
      <c r="FI415" s="31"/>
      <c r="FJ415" s="31"/>
      <c r="FK415" s="31"/>
      <c r="FL415" s="31"/>
      <c r="FM415" s="31"/>
      <c r="FN415" s="31"/>
      <c r="FO415" s="31"/>
      <c r="FP415" s="31"/>
      <c r="FQ415" s="31"/>
      <c r="FR415" s="31"/>
      <c r="FS415" s="31"/>
      <c r="FT415" s="31"/>
      <c r="FU415" s="31"/>
      <c r="FV415" s="31"/>
      <c r="FW415" s="31"/>
      <c r="FX415" s="31"/>
      <c r="FY415" s="31"/>
      <c r="FZ415" s="31"/>
      <c r="GA415" s="31"/>
      <c r="GB415" s="31"/>
      <c r="GC415" s="31"/>
      <c r="GD415" s="31"/>
      <c r="GE415" s="31"/>
      <c r="GF415" s="31"/>
      <c r="GG415" s="31"/>
      <c r="GH415" s="31"/>
      <c r="GI415" s="31"/>
      <c r="GJ415" s="31"/>
      <c r="GK415" s="31"/>
      <c r="GL415" s="31"/>
      <c r="GM415" s="31"/>
      <c r="GN415" s="31"/>
      <c r="GO415" s="31"/>
      <c r="GP415" s="31"/>
      <c r="GQ415" s="31"/>
      <c r="GR415" s="31"/>
      <c r="GS415" s="31"/>
      <c r="GT415" s="31"/>
      <c r="GU415" s="31"/>
      <c r="GV415" s="31"/>
      <c r="GW415" s="31"/>
      <c r="GX415" s="31"/>
      <c r="GY415" s="31"/>
      <c r="GZ415" s="31"/>
      <c r="HA415" s="31"/>
      <c r="HB415" s="31"/>
      <c r="HC415" s="31"/>
      <c r="HD415" s="31"/>
      <c r="HE415" s="31"/>
      <c r="HF415" s="31"/>
    </row>
    <row r="416" spans="3:214" x14ac:dyDescent="0.25">
      <c r="C416" s="31"/>
      <c r="D416" s="31"/>
      <c r="H416" s="31"/>
      <c r="J416" s="86"/>
      <c r="K416" s="86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  <c r="CG416" s="31"/>
      <c r="CH416" s="31"/>
      <c r="CI416" s="31"/>
      <c r="CJ416" s="31"/>
      <c r="CK416" s="31"/>
      <c r="CL416" s="31"/>
      <c r="CM416" s="31"/>
      <c r="CN416" s="31"/>
      <c r="CO416" s="31"/>
      <c r="CP416" s="31"/>
      <c r="CQ416" s="31"/>
      <c r="CR416" s="31"/>
      <c r="CS416" s="31"/>
      <c r="CT416" s="31"/>
      <c r="CU416" s="31"/>
      <c r="CV416" s="31"/>
      <c r="CW416" s="31"/>
      <c r="CX416" s="31"/>
      <c r="CY416" s="31"/>
      <c r="CZ416" s="31"/>
      <c r="DA416" s="31"/>
      <c r="DB416" s="31"/>
      <c r="DC416" s="31"/>
      <c r="DD416" s="31"/>
      <c r="DE416" s="31"/>
      <c r="DF416" s="31"/>
      <c r="DG416" s="31"/>
      <c r="DH416" s="31"/>
      <c r="DI416" s="31"/>
      <c r="DJ416" s="31"/>
      <c r="DK416" s="31"/>
      <c r="DL416" s="31"/>
      <c r="DM416" s="31"/>
      <c r="DN416" s="31"/>
      <c r="DO416" s="31"/>
      <c r="DP416" s="31"/>
      <c r="DQ416" s="31"/>
      <c r="DR416" s="31"/>
      <c r="DS416" s="31"/>
      <c r="DT416" s="31"/>
      <c r="DU416" s="31"/>
      <c r="DV416" s="31"/>
      <c r="DW416" s="31"/>
      <c r="DX416" s="31"/>
      <c r="DY416" s="31"/>
      <c r="DZ416" s="31"/>
      <c r="EA416" s="31"/>
      <c r="EB416" s="31"/>
      <c r="EC416" s="31"/>
      <c r="ED416" s="31"/>
      <c r="EE416" s="31"/>
      <c r="EF416" s="31"/>
      <c r="EG416" s="31"/>
      <c r="EH416" s="31"/>
      <c r="EI416" s="31"/>
      <c r="EJ416" s="31"/>
      <c r="EK416" s="31"/>
      <c r="EL416" s="31"/>
      <c r="EM416" s="31"/>
      <c r="EN416" s="31"/>
      <c r="EO416" s="31"/>
      <c r="EP416" s="31"/>
      <c r="EQ416" s="31"/>
      <c r="ER416" s="31"/>
      <c r="ES416" s="31"/>
      <c r="ET416" s="31"/>
      <c r="EU416" s="31"/>
      <c r="EV416" s="31"/>
      <c r="EW416" s="31"/>
      <c r="EX416" s="31"/>
      <c r="EY416" s="31"/>
      <c r="EZ416" s="31"/>
      <c r="FA416" s="31"/>
      <c r="FB416" s="31"/>
      <c r="FC416" s="31"/>
      <c r="FD416" s="31"/>
      <c r="FE416" s="31"/>
      <c r="FF416" s="31"/>
      <c r="FG416" s="31"/>
      <c r="FH416" s="31"/>
      <c r="FI416" s="31"/>
      <c r="FJ416" s="31"/>
      <c r="FK416" s="31"/>
      <c r="FL416" s="31"/>
      <c r="FM416" s="31"/>
      <c r="FN416" s="31"/>
      <c r="FO416" s="31"/>
      <c r="FP416" s="31"/>
      <c r="FQ416" s="31"/>
      <c r="FR416" s="31"/>
      <c r="FS416" s="31"/>
      <c r="FT416" s="31"/>
      <c r="FU416" s="31"/>
      <c r="FV416" s="31"/>
      <c r="FW416" s="31"/>
      <c r="FX416" s="31"/>
      <c r="FY416" s="31"/>
      <c r="FZ416" s="31"/>
      <c r="GA416" s="31"/>
      <c r="GB416" s="31"/>
      <c r="GC416" s="31"/>
      <c r="GD416" s="31"/>
      <c r="GE416" s="31"/>
      <c r="GF416" s="31"/>
      <c r="GG416" s="31"/>
      <c r="GH416" s="31"/>
      <c r="GI416" s="31"/>
      <c r="GJ416" s="31"/>
      <c r="GK416" s="31"/>
      <c r="GL416" s="31"/>
      <c r="GM416" s="31"/>
      <c r="GN416" s="31"/>
      <c r="GO416" s="31"/>
      <c r="GP416" s="31"/>
      <c r="GQ416" s="31"/>
      <c r="GR416" s="31"/>
      <c r="GS416" s="31"/>
      <c r="GT416" s="31"/>
      <c r="GU416" s="31"/>
      <c r="GV416" s="31"/>
      <c r="GW416" s="31"/>
      <c r="GX416" s="31"/>
      <c r="GY416" s="31"/>
      <c r="GZ416" s="31"/>
      <c r="HA416" s="31"/>
      <c r="HB416" s="31"/>
      <c r="HC416" s="31"/>
      <c r="HD416" s="31"/>
      <c r="HE416" s="31"/>
      <c r="HF416" s="31"/>
    </row>
  </sheetData>
  <sortState ref="A2:AMD417">
    <sortCondition ref="D2:D417"/>
    <sortCondition descending="1" ref="N2:N417"/>
  </sortState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tabSelected="1" workbookViewId="0"/>
  </sheetViews>
  <sheetFormatPr defaultRowHeight="12.75" x14ac:dyDescent="0.2"/>
  <cols>
    <col min="7" max="10" width="9.140625" style="95"/>
  </cols>
  <sheetData>
    <row r="1" spans="1:11" ht="87" x14ac:dyDescent="0.2">
      <c r="A1" s="34" t="s">
        <v>361</v>
      </c>
      <c r="B1" s="39" t="s">
        <v>362</v>
      </c>
      <c r="C1" s="39" t="s">
        <v>363</v>
      </c>
      <c r="D1" s="88" t="s">
        <v>904</v>
      </c>
      <c r="E1" s="79" t="s">
        <v>905</v>
      </c>
      <c r="F1" s="79" t="s">
        <v>906</v>
      </c>
      <c r="G1" s="79" t="s">
        <v>907</v>
      </c>
      <c r="H1" s="79" t="s">
        <v>908</v>
      </c>
      <c r="I1" s="89" t="s">
        <v>909</v>
      </c>
      <c r="J1" s="90" t="s">
        <v>910</v>
      </c>
      <c r="K1" s="91" t="s">
        <v>911</v>
      </c>
    </row>
    <row r="2" spans="1:11" ht="15.75" x14ac:dyDescent="0.25">
      <c r="A2" s="31" t="s">
        <v>11</v>
      </c>
      <c r="B2" s="26">
        <v>11</v>
      </c>
      <c r="C2" s="26">
        <v>11</v>
      </c>
      <c r="D2" s="92" t="s">
        <v>529</v>
      </c>
      <c r="E2" s="93">
        <f>123/200</f>
        <v>0.61499999999999999</v>
      </c>
      <c r="F2" s="94">
        <f>233/350</f>
        <v>0.6657142857142857</v>
      </c>
      <c r="G2" s="94">
        <f>38/205</f>
        <v>0.18536585365853658</v>
      </c>
      <c r="H2" s="94">
        <f>176/430</f>
        <v>0.40930232558139534</v>
      </c>
      <c r="I2" s="94">
        <f>SUM(E2:H2)-MIN(E2:H2)</f>
        <v>1.6900166112956809</v>
      </c>
      <c r="J2" s="94">
        <f>I2</f>
        <v>1.6900166112956809</v>
      </c>
      <c r="K2" s="68" t="s">
        <v>912</v>
      </c>
    </row>
    <row r="3" spans="1:11" ht="15.75" x14ac:dyDescent="0.25">
      <c r="A3" s="31" t="s">
        <v>352</v>
      </c>
      <c r="B3" s="26">
        <v>11</v>
      </c>
      <c r="C3" s="26">
        <v>11</v>
      </c>
      <c r="D3" s="92" t="s">
        <v>518</v>
      </c>
      <c r="E3" s="93">
        <f>97/200</f>
        <v>0.48499999999999999</v>
      </c>
      <c r="F3" s="94">
        <f>231/350</f>
        <v>0.66</v>
      </c>
      <c r="G3" s="94">
        <f>64/205</f>
        <v>0.31219512195121951</v>
      </c>
      <c r="H3" s="94">
        <f>220/430</f>
        <v>0.51162790697674421</v>
      </c>
      <c r="I3" s="94">
        <f>SUM(E3:H3)-MIN(E3:H3)</f>
        <v>1.6566279069767442</v>
      </c>
      <c r="J3" s="94">
        <f>I3</f>
        <v>1.6566279069767442</v>
      </c>
      <c r="K3" s="68"/>
    </row>
    <row r="4" spans="1:11" ht="15.75" x14ac:dyDescent="0.25">
      <c r="A4" s="31" t="s">
        <v>10</v>
      </c>
      <c r="B4" s="26">
        <v>11</v>
      </c>
      <c r="C4" s="26">
        <v>11</v>
      </c>
      <c r="D4" s="92" t="s">
        <v>517</v>
      </c>
      <c r="E4" s="93">
        <f>82/200</f>
        <v>0.41</v>
      </c>
      <c r="F4" s="94">
        <f>222/350</f>
        <v>0.63428571428571423</v>
      </c>
      <c r="G4" s="94">
        <f>23/205</f>
        <v>0.11219512195121951</v>
      </c>
      <c r="H4" s="94">
        <f>166/430</f>
        <v>0.38604651162790699</v>
      </c>
      <c r="I4" s="94">
        <f>SUM(E4:H4)-MIN(E4:H4)</f>
        <v>1.4303322259136213</v>
      </c>
      <c r="J4" s="94">
        <f>I4</f>
        <v>1.4303322259136213</v>
      </c>
      <c r="K4" s="68"/>
    </row>
    <row r="5" spans="1:11" ht="15.75" x14ac:dyDescent="0.25">
      <c r="A5" s="31" t="s">
        <v>491</v>
      </c>
      <c r="B5" s="26">
        <v>11</v>
      </c>
      <c r="C5" s="26">
        <v>11</v>
      </c>
      <c r="D5" s="92" t="s">
        <v>520</v>
      </c>
      <c r="E5" s="93">
        <f>128/200</f>
        <v>0.64</v>
      </c>
      <c r="F5" s="94">
        <f>188/350</f>
        <v>0.53714285714285714</v>
      </c>
      <c r="G5" s="94">
        <f>38/205</f>
        <v>0.18536585365853658</v>
      </c>
      <c r="H5" s="94">
        <f>65/430</f>
        <v>0.15116279069767441</v>
      </c>
      <c r="I5" s="94">
        <f>SUM(E5:H5)-MIN(E5:H5)</f>
        <v>1.3625087108013936</v>
      </c>
      <c r="J5" s="94">
        <f>I5</f>
        <v>1.3625087108013936</v>
      </c>
      <c r="K5" s="68"/>
    </row>
    <row r="6" spans="1:11" ht="15.75" x14ac:dyDescent="0.25">
      <c r="A6" s="31" t="s">
        <v>96</v>
      </c>
      <c r="B6" s="26">
        <v>10</v>
      </c>
      <c r="C6" s="26">
        <v>10</v>
      </c>
      <c r="D6" s="92" t="s">
        <v>515</v>
      </c>
      <c r="E6" s="93">
        <f>95/200</f>
        <v>0.47499999999999998</v>
      </c>
      <c r="F6" s="94">
        <f>195/350</f>
        <v>0.55714285714285716</v>
      </c>
      <c r="G6" s="94">
        <f>39/205</f>
        <v>0.19024390243902439</v>
      </c>
      <c r="H6" s="94">
        <f>42/430</f>
        <v>9.7674418604651161E-2</v>
      </c>
      <c r="I6" s="94">
        <f>SUM(E6:H6)-MIN(E6:H6)</f>
        <v>1.2223867595818814</v>
      </c>
      <c r="J6" s="94">
        <f>I6*1.1</f>
        <v>1.3446254355400695</v>
      </c>
      <c r="K6" s="68"/>
    </row>
    <row r="7" spans="1:11" ht="15.75" x14ac:dyDescent="0.25">
      <c r="A7" s="31" t="s">
        <v>24</v>
      </c>
      <c r="B7" s="26">
        <v>9</v>
      </c>
      <c r="C7" s="26">
        <v>10</v>
      </c>
      <c r="D7" s="92" t="s">
        <v>527</v>
      </c>
      <c r="E7" s="93">
        <f>69/200</f>
        <v>0.34499999999999997</v>
      </c>
      <c r="F7" s="94">
        <f>162/350</f>
        <v>0.46285714285714286</v>
      </c>
      <c r="G7" s="94">
        <f>52/205</f>
        <v>0.25365853658536586</v>
      </c>
      <c r="H7" s="94">
        <f>99/430</f>
        <v>0.23023255813953489</v>
      </c>
      <c r="I7" s="94">
        <f>SUM(E7:H7)-MIN(E7:H7)</f>
        <v>1.0615156794425087</v>
      </c>
      <c r="J7" s="94">
        <f>I7*1.1</f>
        <v>1.1676672473867598</v>
      </c>
      <c r="K7" s="68"/>
    </row>
    <row r="8" spans="1:11" ht="15.75" x14ac:dyDescent="0.25">
      <c r="A8" s="31" t="s">
        <v>191</v>
      </c>
      <c r="B8" s="26">
        <v>9</v>
      </c>
      <c r="C8" s="26">
        <v>10</v>
      </c>
      <c r="D8" s="92" t="s">
        <v>523</v>
      </c>
      <c r="E8" s="93">
        <f>41/200</f>
        <v>0.20499999999999999</v>
      </c>
      <c r="F8" s="94">
        <f>184/350</f>
        <v>0.52571428571428569</v>
      </c>
      <c r="G8" s="94">
        <f>40/205</f>
        <v>0.1951219512195122</v>
      </c>
      <c r="H8" s="94">
        <f>126/430</f>
        <v>0.2930232558139535</v>
      </c>
      <c r="I8" s="94">
        <f>SUM(E8:H8)-MIN(E8:H8)</f>
        <v>1.023737541528239</v>
      </c>
      <c r="J8" s="94">
        <f>I8*1.1</f>
        <v>1.1261112956810631</v>
      </c>
      <c r="K8" s="68"/>
    </row>
    <row r="9" spans="1:11" ht="15.75" x14ac:dyDescent="0.25">
      <c r="A9" s="31" t="s">
        <v>8</v>
      </c>
      <c r="B9" s="26">
        <v>11</v>
      </c>
      <c r="C9" s="26">
        <v>11</v>
      </c>
      <c r="D9" s="92" t="s">
        <v>522</v>
      </c>
      <c r="E9" s="93">
        <f>49/200</f>
        <v>0.245</v>
      </c>
      <c r="F9" s="94">
        <f>209/350</f>
        <v>0.5971428571428572</v>
      </c>
      <c r="G9" s="94">
        <f>46/205</f>
        <v>0.22439024390243903</v>
      </c>
      <c r="H9" s="94">
        <f>119/430</f>
        <v>0.27674418604651163</v>
      </c>
      <c r="I9" s="94">
        <f>SUM(E9:H9)-MIN(E9:H9)</f>
        <v>1.1188870431893689</v>
      </c>
      <c r="J9" s="94">
        <f>I9</f>
        <v>1.1188870431893689</v>
      </c>
      <c r="K9" s="68"/>
    </row>
    <row r="10" spans="1:11" ht="15.75" x14ac:dyDescent="0.25">
      <c r="A10" s="31" t="s">
        <v>421</v>
      </c>
      <c r="B10" s="26">
        <v>10</v>
      </c>
      <c r="C10" s="26">
        <v>10</v>
      </c>
      <c r="D10" s="92" t="s">
        <v>513</v>
      </c>
      <c r="E10" s="93">
        <f>124/200</f>
        <v>0.62</v>
      </c>
      <c r="F10" s="94">
        <f>120/350</f>
        <v>0.34285714285714286</v>
      </c>
      <c r="G10" s="94">
        <f>34/205</f>
        <v>0.16585365853658537</v>
      </c>
      <c r="H10" s="94"/>
      <c r="I10" s="94">
        <f>SUM(E10:H10)-MIN(E10:H10)</f>
        <v>0.96285714285714274</v>
      </c>
      <c r="J10" s="94">
        <f>I10*1.1</f>
        <v>1.0591428571428572</v>
      </c>
      <c r="K10" s="68"/>
    </row>
    <row r="11" spans="1:11" ht="15.75" x14ac:dyDescent="0.25">
      <c r="A11" s="31" t="s">
        <v>193</v>
      </c>
      <c r="B11" s="26">
        <v>10</v>
      </c>
      <c r="C11" s="26">
        <v>10</v>
      </c>
      <c r="D11" s="92" t="s">
        <v>511</v>
      </c>
      <c r="E11" s="93">
        <f>108/200</f>
        <v>0.54</v>
      </c>
      <c r="F11" s="94">
        <f>115/350</f>
        <v>0.32857142857142857</v>
      </c>
      <c r="G11" s="94">
        <f>29/205</f>
        <v>0.14146341463414633</v>
      </c>
      <c r="H11" s="94"/>
      <c r="I11" s="94">
        <f>SUM(E11:H11)-MIN(E11:H11)</f>
        <v>0.86857142857142844</v>
      </c>
      <c r="J11" s="94">
        <f>I11*1.1</f>
        <v>0.9554285714285714</v>
      </c>
      <c r="K11" s="68"/>
    </row>
    <row r="12" spans="1:11" ht="15.75" x14ac:dyDescent="0.25">
      <c r="A12" s="31" t="s">
        <v>315</v>
      </c>
      <c r="B12" s="26">
        <v>11</v>
      </c>
      <c r="C12" s="26">
        <v>11</v>
      </c>
      <c r="D12" s="92" t="s">
        <v>526</v>
      </c>
      <c r="E12" s="93">
        <f>153/200</f>
        <v>0.76500000000000001</v>
      </c>
      <c r="F12" s="94">
        <f>175/350</f>
        <v>0.5</v>
      </c>
      <c r="G12" s="94"/>
      <c r="H12" s="94"/>
      <c r="I12" s="94">
        <f>SUM(E12:H12)-MIN(E12:H12)</f>
        <v>0.76500000000000012</v>
      </c>
      <c r="J12" s="94">
        <f>I12</f>
        <v>0.76500000000000012</v>
      </c>
      <c r="K12" s="68"/>
    </row>
    <row r="13" spans="1:11" ht="15.75" x14ac:dyDescent="0.25">
      <c r="A13" s="31" t="s">
        <v>93</v>
      </c>
      <c r="B13" s="26">
        <v>8</v>
      </c>
      <c r="C13" s="26">
        <v>10</v>
      </c>
      <c r="D13" s="92" t="s">
        <v>525</v>
      </c>
      <c r="E13" s="93">
        <f>103/200</f>
        <v>0.51500000000000001</v>
      </c>
      <c r="F13" s="94">
        <f>160/350</f>
        <v>0.45714285714285713</v>
      </c>
      <c r="G13" s="94"/>
      <c r="H13" s="94"/>
      <c r="I13" s="94">
        <f>SUM(E13:H13)-MIN(E13:H13)</f>
        <v>0.51500000000000012</v>
      </c>
      <c r="J13" s="94">
        <f>I13*1.1</f>
        <v>0.56650000000000023</v>
      </c>
      <c r="K13" s="6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1 тур</vt:lpstr>
      <vt:lpstr>2 тур</vt:lpstr>
      <vt:lpstr>Відбір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cp:lastPrinted>2021-12-05T07:05:13Z</cp:lastPrinted>
  <dcterms:created xsi:type="dcterms:W3CDTF">2021-12-05T05:47:40Z</dcterms:created>
  <dcterms:modified xsi:type="dcterms:W3CDTF">2022-02-23T20:27:25Z</dcterms:modified>
  <dc:language>uk</dc:language>
</cp:coreProperties>
</file>